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nježana\Desktop\FIN.IZVJEŠTAJ 1-12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E288" i="9" s="1"/>
  <c r="B288" i="9" s="1"/>
  <c r="G288" i="9"/>
  <c r="F288" i="9"/>
  <c r="F287" i="9"/>
  <c r="F286" i="9"/>
  <c r="H285" i="9"/>
  <c r="G285" i="9"/>
  <c r="F285" i="9"/>
  <c r="E285" i="9"/>
  <c r="B285" i="9"/>
  <c r="H284" i="9"/>
  <c r="G284" i="9"/>
  <c r="F284" i="9"/>
  <c r="H283" i="9"/>
  <c r="G283" i="9"/>
  <c r="F283" i="9"/>
  <c r="F282" i="9"/>
  <c r="H281" i="9"/>
  <c r="E281" i="9" s="1"/>
  <c r="B281" i="9" s="1"/>
  <c r="G281" i="9"/>
  <c r="F281" i="9"/>
  <c r="H280" i="9"/>
  <c r="E280" i="9" s="1"/>
  <c r="B280" i="9" s="1"/>
  <c r="G280" i="9"/>
  <c r="F280" i="9"/>
  <c r="H279" i="9"/>
  <c r="G279" i="9"/>
  <c r="F279" i="9"/>
  <c r="F278" i="9"/>
  <c r="F277" i="9"/>
  <c r="F275" i="9" s="1"/>
  <c r="F276" i="9"/>
  <c r="L274" i="9"/>
  <c r="F274" i="9" s="1"/>
  <c r="H274" i="9"/>
  <c r="I273" i="9"/>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H225" i="9"/>
  <c r="E225" i="9" s="1"/>
  <c r="B225" i="9" s="1"/>
  <c r="G225" i="9"/>
  <c r="F225" i="9"/>
  <c r="M224" i="9"/>
  <c r="L224" i="9"/>
  <c r="E224" i="9"/>
  <c r="M223" i="9"/>
  <c r="L223" i="9"/>
  <c r="F223" i="9"/>
  <c r="E223" i="9"/>
  <c r="B223" i="9"/>
  <c r="M222" i="9"/>
  <c r="L222" i="9"/>
  <c r="E222" i="9"/>
  <c r="M221" i="9"/>
  <c r="L221" i="9"/>
  <c r="F221" i="9"/>
  <c r="E221" i="9"/>
  <c r="B221" i="9"/>
  <c r="M220" i="9"/>
  <c r="L220" i="9"/>
  <c r="E220" i="9"/>
  <c r="M219" i="9"/>
  <c r="L219" i="9"/>
  <c r="E219" i="9"/>
  <c r="M218" i="9"/>
  <c r="L218" i="9"/>
  <c r="E218" i="9"/>
  <c r="M217" i="9"/>
  <c r="L217" i="9"/>
  <c r="F217" i="9" s="1"/>
  <c r="B217" i="9" s="1"/>
  <c r="E217" i="9"/>
  <c r="M216" i="9"/>
  <c r="L216" i="9"/>
  <c r="E216" i="9"/>
  <c r="M215" i="9"/>
  <c r="L215" i="9"/>
  <c r="F215" i="9"/>
  <c r="E215" i="9"/>
  <c r="B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G153" i="9"/>
  <c r="F153" i="9"/>
  <c r="E153" i="9"/>
  <c r="B153" i="9"/>
  <c r="H152" i="9"/>
  <c r="G152" i="9"/>
  <c r="F152" i="9"/>
  <c r="E152" i="9"/>
  <c r="B152" i="9" s="1"/>
  <c r="H151" i="9"/>
  <c r="G151" i="9"/>
  <c r="F151" i="9"/>
  <c r="E151" i="9"/>
  <c r="B151" i="9"/>
  <c r="H150" i="9"/>
  <c r="G150" i="9"/>
  <c r="F150" i="9"/>
  <c r="E150" i="9"/>
  <c r="B150" i="9" s="1"/>
  <c r="H149" i="9"/>
  <c r="E149" i="9" s="1"/>
  <c r="B149" i="9" s="1"/>
  <c r="G149" i="9"/>
  <c r="F149" i="9"/>
  <c r="H148" i="9"/>
  <c r="G148" i="9"/>
  <c r="F148" i="9"/>
  <c r="E148" i="9"/>
  <c r="B148" i="9" s="1"/>
  <c r="H147" i="9"/>
  <c r="G147" i="9"/>
  <c r="F147" i="9"/>
  <c r="E147" i="9"/>
  <c r="B147" i="9" s="1"/>
  <c r="H146" i="9"/>
  <c r="G146" i="9"/>
  <c r="F146" i="9"/>
  <c r="E146" i="9"/>
  <c r="B146" i="9"/>
  <c r="H145" i="9"/>
  <c r="G145" i="9"/>
  <c r="F145" i="9"/>
  <c r="E145" i="9"/>
  <c r="B145" i="9" s="1"/>
  <c r="H144" i="9"/>
  <c r="E144" i="9" s="1"/>
  <c r="B144" i="9" s="1"/>
  <c r="G144" i="9"/>
  <c r="F144" i="9"/>
  <c r="H143" i="9"/>
  <c r="G143" i="9"/>
  <c r="F143" i="9"/>
  <c r="E143" i="9"/>
  <c r="B143" i="9" s="1"/>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G136" i="9"/>
  <c r="F136" i="9"/>
  <c r="E136" i="9"/>
  <c r="B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G128" i="9"/>
  <c r="F128" i="9"/>
  <c r="E128" i="9"/>
  <c r="B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G122" i="9"/>
  <c r="F122" i="9"/>
  <c r="E122" i="9"/>
  <c r="B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G112" i="9"/>
  <c r="F112" i="9"/>
  <c r="E112" i="9"/>
  <c r="B112" i="9" s="1"/>
  <c r="H111" i="9"/>
  <c r="G111" i="9"/>
  <c r="F111" i="9"/>
  <c r="E111" i="9"/>
  <c r="B111" i="9"/>
  <c r="H110" i="9"/>
  <c r="G110" i="9"/>
  <c r="F110" i="9"/>
  <c r="E110" i="9"/>
  <c r="B110" i="9" s="1"/>
  <c r="H109" i="9"/>
  <c r="G109" i="9"/>
  <c r="F109" i="9"/>
  <c r="E109" i="9"/>
  <c r="B109" i="9"/>
  <c r="H108" i="9"/>
  <c r="G108" i="9"/>
  <c r="F108" i="9"/>
  <c r="E108" i="9"/>
  <c r="B108" i="9" s="1"/>
  <c r="H107" i="9"/>
  <c r="E107" i="9" s="1"/>
  <c r="B107" i="9" s="1"/>
  <c r="G107" i="9"/>
  <c r="F107" i="9"/>
  <c r="H106" i="9"/>
  <c r="G106" i="9"/>
  <c r="F106" i="9"/>
  <c r="E106" i="9"/>
  <c r="B106" i="9" s="1"/>
  <c r="H105" i="9"/>
  <c r="G105" i="9"/>
  <c r="F105" i="9"/>
  <c r="E105" i="9"/>
  <c r="B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G99" i="9"/>
  <c r="F99" i="9"/>
  <c r="E99" i="9"/>
  <c r="B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G68" i="9"/>
  <c r="F68" i="9"/>
  <c r="H67" i="9"/>
  <c r="G67" i="9"/>
  <c r="F67" i="9"/>
  <c r="E67" i="9"/>
  <c r="B67" i="9" s="1"/>
  <c r="H66" i="9"/>
  <c r="E66" i="9" s="1"/>
  <c r="B66" i="9" s="1"/>
  <c r="G66" i="9"/>
  <c r="F66" i="9"/>
  <c r="H65" i="9"/>
  <c r="G65" i="9"/>
  <c r="F65" i="9"/>
  <c r="E65" i="9"/>
  <c r="B65" i="9" s="1"/>
  <c r="H64" i="9"/>
  <c r="G64" i="9"/>
  <c r="F64" i="9"/>
  <c r="E64" i="9"/>
  <c r="B64" i="9"/>
  <c r="H63" i="9"/>
  <c r="G63" i="9"/>
  <c r="F63" i="9"/>
  <c r="E63" i="9"/>
  <c r="B63" i="9" s="1"/>
  <c r="H62" i="9"/>
  <c r="G62" i="9"/>
  <c r="F62" i="9"/>
  <c r="E62" i="9"/>
  <c r="B62" i="9"/>
  <c r="H61" i="9"/>
  <c r="G61" i="9"/>
  <c r="F61" i="9"/>
  <c r="E61" i="9"/>
  <c r="B61" i="9" s="1"/>
  <c r="H60" i="9"/>
  <c r="G60" i="9"/>
  <c r="F60" i="9"/>
  <c r="E60" i="9"/>
  <c r="B60" i="9"/>
  <c r="H59" i="9"/>
  <c r="G59" i="9"/>
  <c r="F59" i="9"/>
  <c r="E59" i="9"/>
  <c r="B59" i="9" s="1"/>
  <c r="H58" i="9"/>
  <c r="G58" i="9"/>
  <c r="F58" i="9"/>
  <c r="E58" i="9"/>
  <c r="B58" i="9"/>
  <c r="H57" i="9"/>
  <c r="G57" i="9"/>
  <c r="F57" i="9"/>
  <c r="E57" i="9"/>
  <c r="B57" i="9" s="1"/>
  <c r="H56" i="9"/>
  <c r="G56" i="9"/>
  <c r="F56" i="9"/>
  <c r="H55" i="9"/>
  <c r="G55" i="9"/>
  <c r="F55" i="9"/>
  <c r="E55" i="9"/>
  <c r="B55" i="9" s="1"/>
  <c r="H54" i="9"/>
  <c r="E54" i="9" s="1"/>
  <c r="B54" i="9" s="1"/>
  <c r="G54" i="9"/>
  <c r="F54" i="9"/>
  <c r="H53" i="9"/>
  <c r="G53" i="9"/>
  <c r="F53" i="9"/>
  <c r="E53" i="9"/>
  <c r="B53" i="9" s="1"/>
  <c r="H52" i="9"/>
  <c r="G52" i="9"/>
  <c r="F52" i="9"/>
  <c r="E52" i="9"/>
  <c r="B52" i="9"/>
  <c r="H51" i="9"/>
  <c r="G51" i="9"/>
  <c r="F51" i="9"/>
  <c r="E51" i="9"/>
  <c r="B51" i="9" s="1"/>
  <c r="H50" i="9"/>
  <c r="G50" i="9"/>
  <c r="F50" i="9"/>
  <c r="E50" i="9"/>
  <c r="B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G44" i="9"/>
  <c r="F44" i="9"/>
  <c r="H43" i="9"/>
  <c r="E43" i="9" s="1"/>
  <c r="B43" i="9" s="1"/>
  <c r="G43" i="9"/>
  <c r="F43" i="9"/>
  <c r="H42" i="9"/>
  <c r="G42" i="9"/>
  <c r="F42" i="9"/>
  <c r="H41" i="9"/>
  <c r="E41" i="9" s="1"/>
  <c r="B41" i="9" s="1"/>
  <c r="G41" i="9"/>
  <c r="F41" i="9"/>
  <c r="H40" i="9"/>
  <c r="G40" i="9"/>
  <c r="F40" i="9"/>
  <c r="H39" i="9"/>
  <c r="E39" i="9" s="1"/>
  <c r="B39" i="9" s="1"/>
  <c r="G39" i="9"/>
  <c r="F39" i="9"/>
  <c r="H38" i="9"/>
  <c r="G38" i="9"/>
  <c r="F38" i="9"/>
  <c r="E38" i="9"/>
  <c r="B38" i="9"/>
  <c r="H37" i="9"/>
  <c r="E37" i="9" s="1"/>
  <c r="B37" i="9" s="1"/>
  <c r="G37" i="9"/>
  <c r="F37" i="9"/>
  <c r="H36" i="9"/>
  <c r="G36" i="9"/>
  <c r="F36" i="9"/>
  <c r="E36" i="9"/>
  <c r="B36" i="9"/>
  <c r="H35" i="9"/>
  <c r="G35" i="9"/>
  <c r="F35" i="9"/>
  <c r="E35" i="9"/>
  <c r="B35" i="9" s="1"/>
  <c r="H34" i="9"/>
  <c r="G34" i="9"/>
  <c r="F34" i="9"/>
  <c r="E34" i="9"/>
  <c r="B34" i="9"/>
  <c r="H33" i="9"/>
  <c r="G33" i="9"/>
  <c r="F33" i="9"/>
  <c r="E33" i="9"/>
  <c r="B33" i="9" s="1"/>
  <c r="H32" i="9"/>
  <c r="G32" i="9"/>
  <c r="F32" i="9"/>
  <c r="E32" i="9"/>
  <c r="B32" i="9"/>
  <c r="H31" i="9"/>
  <c r="G31" i="9"/>
  <c r="F31" i="9"/>
  <c r="E31" i="9"/>
  <c r="B31" i="9" s="1"/>
  <c r="H30" i="9"/>
  <c r="E30" i="9" s="1"/>
  <c r="B30" i="9" s="1"/>
  <c r="G30" i="9"/>
  <c r="F30" i="9"/>
  <c r="H29" i="9"/>
  <c r="G29" i="9"/>
  <c r="F29" i="9"/>
  <c r="H28" i="9"/>
  <c r="G28" i="9"/>
  <c r="F28" i="9"/>
  <c r="E28" i="9"/>
  <c r="B28" i="9"/>
  <c r="H27" i="9"/>
  <c r="G27" i="9"/>
  <c r="F27" i="9"/>
  <c r="E27" i="9"/>
  <c r="B27" i="9" s="1"/>
  <c r="H26" i="9"/>
  <c r="G26" i="9"/>
  <c r="F26" i="9"/>
  <c r="H25" i="9"/>
  <c r="G25" i="9"/>
  <c r="F25" i="9"/>
  <c r="E25" i="9"/>
  <c r="B25" i="9" s="1"/>
  <c r="H24" i="9"/>
  <c r="G24" i="9"/>
  <c r="F24" i="9"/>
  <c r="E24" i="9"/>
  <c r="B24" i="9"/>
  <c r="H23" i="9"/>
  <c r="G23" i="9"/>
  <c r="F23" i="9"/>
  <c r="E23" i="9"/>
  <c r="B23" i="9" s="1"/>
  <c r="H22" i="9"/>
  <c r="E22" i="9" s="1"/>
  <c r="B22" i="9" s="1"/>
  <c r="G22" i="9"/>
  <c r="F22" i="9"/>
  <c r="H21" i="9"/>
  <c r="G21" i="9"/>
  <c r="F21" i="9"/>
  <c r="E21" i="9"/>
  <c r="B21" i="9" s="1"/>
  <c r="F20" i="9"/>
  <c r="F4" i="9"/>
  <c r="O3" i="9"/>
  <c r="G274" i="9" s="1"/>
  <c r="I3" i="9"/>
  <c r="H3" i="9"/>
  <c r="G3" i="9"/>
  <c r="D101" i="8"/>
  <c r="I36" i="3" s="1"/>
  <c r="D95" i="8"/>
  <c r="D90" i="8"/>
  <c r="D85" i="8"/>
  <c r="D80" i="8"/>
  <c r="D75" i="8"/>
  <c r="D70" i="8"/>
  <c r="D65" i="8"/>
  <c r="D60" i="8"/>
  <c r="D55" i="8"/>
  <c r="D50" i="8"/>
  <c r="D49" i="8"/>
  <c r="D44" i="8"/>
  <c r="D43" i="8" s="1"/>
  <c r="I35" i="3" s="1"/>
  <c r="D36" i="8"/>
  <c r="D26" i="8"/>
  <c r="D24" i="8" s="1"/>
  <c r="C1499" i="1" s="1"/>
  <c r="H1499" i="1" s="1"/>
  <c r="D18" i="8"/>
  <c r="D8" i="8"/>
  <c r="D6" i="8" s="1"/>
  <c r="C1481" i="1" s="1"/>
  <c r="H1481" i="1" s="1"/>
  <c r="E44" i="7"/>
  <c r="D44" i="7"/>
  <c r="E39" i="7"/>
  <c r="D39" i="7"/>
  <c r="E38" i="7"/>
  <c r="D38" i="7"/>
  <c r="E30" i="7"/>
  <c r="D30" i="7"/>
  <c r="E23" i="7"/>
  <c r="D23" i="7"/>
  <c r="E22" i="7"/>
  <c r="D22" i="7"/>
  <c r="E14" i="7"/>
  <c r="D14" i="7"/>
  <c r="E7" i="7"/>
  <c r="D7" i="7"/>
  <c r="E6" i="7"/>
  <c r="D6" i="7"/>
  <c r="E5" i="7"/>
  <c r="D5" i="7"/>
  <c r="C1436" i="1"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E114" i="6" s="1"/>
  <c r="I27" i="3" s="1"/>
  <c r="D118" i="6"/>
  <c r="F118" i="6" s="1"/>
  <c r="F117" i="6"/>
  <c r="F116" i="6"/>
  <c r="E115" i="6"/>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5" i="6"/>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E245" i="5" s="1"/>
  <c r="D1222" i="1" s="1"/>
  <c r="D250" i="5"/>
  <c r="F249" i="5"/>
  <c r="F248" i="5"/>
  <c r="F247" i="5"/>
  <c r="E246" i="5"/>
  <c r="D246" i="5"/>
  <c r="C1223" i="1" s="1"/>
  <c r="F244" i="5"/>
  <c r="F243" i="5"/>
  <c r="E242" i="5"/>
  <c r="D242" i="5"/>
  <c r="F242" i="5" s="1"/>
  <c r="F241" i="5"/>
  <c r="F240" i="5"/>
  <c r="E239" i="5"/>
  <c r="E238" i="5" s="1"/>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E292" i="9" s="1"/>
  <c r="B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E291" i="9" s="1"/>
  <c r="B291" i="9" s="1"/>
  <c r="F189" i="5"/>
  <c r="F188" i="5"/>
  <c r="F187" i="5"/>
  <c r="F186" i="5"/>
  <c r="F185" i="5"/>
  <c r="F184" i="5"/>
  <c r="F183" i="5"/>
  <c r="F182" i="5"/>
  <c r="F181" i="5"/>
  <c r="E180" i="5"/>
  <c r="D180" i="5"/>
  <c r="D177" i="5" s="1"/>
  <c r="D176" i="5" s="1"/>
  <c r="C1153" i="1" s="1"/>
  <c r="F179" i="5"/>
  <c r="F178" i="5"/>
  <c r="E177"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87" i="9" s="1"/>
  <c r="D149" i="5"/>
  <c r="F148" i="5"/>
  <c r="F147" i="5"/>
  <c r="E146" i="5"/>
  <c r="F145" i="5"/>
  <c r="F144" i="5"/>
  <c r="F143" i="5"/>
  <c r="E142" i="5"/>
  <c r="E134" i="5" s="1"/>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E79" i="5"/>
  <c r="D79" i="5"/>
  <c r="D78" i="5" s="1"/>
  <c r="E78" i="5"/>
  <c r="F77" i="5"/>
  <c r="F76" i="5"/>
  <c r="F75" i="5"/>
  <c r="F74" i="5"/>
  <c r="F73" i="5"/>
  <c r="F72" i="5"/>
  <c r="F71" i="5"/>
  <c r="E70" i="5"/>
  <c r="E69" i="5" s="1"/>
  <c r="D70" i="5"/>
  <c r="D69" i="5"/>
  <c r="F69" i="5" s="1"/>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E12" i="5" s="1"/>
  <c r="D990" i="1" s="1"/>
  <c r="D19" i="5"/>
  <c r="F18" i="5"/>
  <c r="F17" i="5"/>
  <c r="F16" i="5"/>
  <c r="F15" i="5"/>
  <c r="F14" i="5"/>
  <c r="E13" i="5"/>
  <c r="D13" i="5"/>
  <c r="C991" i="1" s="1"/>
  <c r="G991" i="1"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F592" i="4"/>
  <c r="F591" i="4"/>
  <c r="E590" i="4"/>
  <c r="E580" i="4" s="1"/>
  <c r="D590" i="4"/>
  <c r="F590" i="4" s="1"/>
  <c r="F589" i="4"/>
  <c r="F588" i="4"/>
  <c r="E587" i="4"/>
  <c r="D587" i="4"/>
  <c r="F587" i="4" s="1"/>
  <c r="F586" i="4"/>
  <c r="E585" i="4"/>
  <c r="D585" i="4"/>
  <c r="F585" i="4" s="1"/>
  <c r="F584" i="4"/>
  <c r="F583" i="4"/>
  <c r="F582" i="4"/>
  <c r="E581" i="4"/>
  <c r="D581" i="4"/>
  <c r="D580" i="4" s="1"/>
  <c r="F580" i="4" s="1"/>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D484" i="4" s="1"/>
  <c r="F484" i="4" s="1"/>
  <c r="F483" i="4"/>
  <c r="F482" i="4"/>
  <c r="E481" i="4"/>
  <c r="D481" i="4"/>
  <c r="F481" i="4" s="1"/>
  <c r="F480" i="4"/>
  <c r="F479" i="4"/>
  <c r="E478" i="4"/>
  <c r="D478" i="4"/>
  <c r="F478" i="4" s="1"/>
  <c r="F477" i="4"/>
  <c r="F476" i="4"/>
  <c r="F475" i="4"/>
  <c r="F474" i="4"/>
  <c r="E473" i="4"/>
  <c r="D473" i="4"/>
  <c r="E472" i="4"/>
  <c r="F471" i="4"/>
  <c r="F470" i="4"/>
  <c r="E469" i="4"/>
  <c r="D469" i="4"/>
  <c r="F469" i="4" s="1"/>
  <c r="F468" i="4"/>
  <c r="F467" i="4"/>
  <c r="E466" i="4"/>
  <c r="D466" i="4"/>
  <c r="F466" i="4" s="1"/>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D421" i="4"/>
  <c r="F421" i="4" s="1"/>
  <c r="E418" i="4"/>
  <c r="D418" i="4"/>
  <c r="F418" i="4" s="1"/>
  <c r="E417" i="4"/>
  <c r="D412" i="1" s="1"/>
  <c r="D417" i="4"/>
  <c r="E416" i="4"/>
  <c r="E643" i="4" s="1"/>
  <c r="D637" i="1" s="1"/>
  <c r="D416" i="4"/>
  <c r="F416"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6" i="4" s="1"/>
  <c r="F355" i="4"/>
  <c r="F354" i="4"/>
  <c r="F353" i="4"/>
  <c r="E352" i="4"/>
  <c r="D352" i="4"/>
  <c r="F352"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E298" i="4" s="1"/>
  <c r="E407" i="4" s="1"/>
  <c r="D402" i="1" s="1"/>
  <c r="F296" i="4"/>
  <c r="F295" i="4"/>
  <c r="F294" i="4"/>
  <c r="F293" i="4"/>
  <c r="F292" i="4"/>
  <c r="E288" i="4"/>
  <c r="D284" i="1" s="1"/>
  <c r="D288" i="4"/>
  <c r="E287" i="4"/>
  <c r="D283" i="1" s="1"/>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E252" i="4" s="1"/>
  <c r="D248" i="1" s="1"/>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7" i="4"/>
  <c r="F186" i="4"/>
  <c r="F185" i="4"/>
  <c r="F184" i="4"/>
  <c r="F183" i="4"/>
  <c r="F182" i="4"/>
  <c r="F181" i="4"/>
  <c r="F180" i="4"/>
  <c r="F179" i="4"/>
  <c r="F178" i="4"/>
  <c r="E177" i="4"/>
  <c r="D173" i="1" s="1"/>
  <c r="D177" i="4"/>
  <c r="C173" i="1" s="1"/>
  <c r="F176" i="4"/>
  <c r="F175" i="4"/>
  <c r="F174" i="4"/>
  <c r="F173" i="4"/>
  <c r="F172" i="4"/>
  <c r="F171" i="4"/>
  <c r="F170" i="4"/>
  <c r="E169" i="4"/>
  <c r="D169" i="4"/>
  <c r="F168" i="4"/>
  <c r="F167" i="4"/>
  <c r="F166" i="4"/>
  <c r="F165" i="4"/>
  <c r="E164" i="4"/>
  <c r="D164" i="4"/>
  <c r="F162" i="4"/>
  <c r="F161" i="4"/>
  <c r="F160" i="4"/>
  <c r="E159" i="4"/>
  <c r="E152" i="4" s="1"/>
  <c r="D159" i="4"/>
  <c r="F158" i="4"/>
  <c r="F157" i="4"/>
  <c r="F156" i="4"/>
  <c r="F155" i="4"/>
  <c r="F154" i="4"/>
  <c r="E153" i="4"/>
  <c r="D153" i="4"/>
  <c r="F153" i="4" s="1"/>
  <c r="F150" i="4"/>
  <c r="F149" i="4"/>
  <c r="F148" i="4"/>
  <c r="F147" i="4"/>
  <c r="F146" i="4"/>
  <c r="F145" i="4"/>
  <c r="F144" i="4"/>
  <c r="F143" i="4"/>
  <c r="F142" i="4"/>
  <c r="F141" i="4"/>
  <c r="E140" i="4"/>
  <c r="E139" i="4" s="1"/>
  <c r="D140" i="4"/>
  <c r="F140" i="4" s="1"/>
  <c r="D139" i="4"/>
  <c r="F139" i="4" s="1"/>
  <c r="F138" i="4"/>
  <c r="F137" i="4"/>
  <c r="F136" i="4"/>
  <c r="F135" i="4"/>
  <c r="E134" i="4"/>
  <c r="E133" i="4" s="1"/>
  <c r="D134" i="4"/>
  <c r="F132" i="4"/>
  <c r="F131" i="4"/>
  <c r="F130" i="4"/>
  <c r="F129" i="4"/>
  <c r="E128" i="4"/>
  <c r="D124" i="1" s="1"/>
  <c r="D128" i="4"/>
  <c r="F127" i="4"/>
  <c r="F126" i="4"/>
  <c r="E125" i="4"/>
  <c r="D125" i="4"/>
  <c r="E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0" i="1" s="1"/>
  <c r="D54" i="4"/>
  <c r="F53" i="4"/>
  <c r="F52" i="4"/>
  <c r="E51" i="4"/>
  <c r="D51" i="4"/>
  <c r="F51" i="4" s="1"/>
  <c r="E50" i="4"/>
  <c r="D46" i="1" s="1"/>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F7" i="4" s="1"/>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I25" i="3"/>
  <c r="H25"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G1577" i="1"/>
  <c r="C1577" i="1"/>
  <c r="H1577"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4" i="1"/>
  <c r="G1524" i="1" s="1"/>
  <c r="C1523" i="1"/>
  <c r="H1523" i="1" s="1"/>
  <c r="C1522" i="1"/>
  <c r="G1522" i="1" s="1"/>
  <c r="G1521" i="1"/>
  <c r="C1521" i="1"/>
  <c r="H1521" i="1" s="1"/>
  <c r="C1520" i="1"/>
  <c r="G1520" i="1" s="1"/>
  <c r="H1516" i="1"/>
  <c r="C1516" i="1"/>
  <c r="G1516" i="1" s="1"/>
  <c r="G1515" i="1"/>
  <c r="C1515" i="1"/>
  <c r="H1515" i="1" s="1"/>
  <c r="H1514" i="1"/>
  <c r="C1514" i="1"/>
  <c r="G1514" i="1" s="1"/>
  <c r="G1513" i="1"/>
  <c r="C1513" i="1"/>
  <c r="H1513" i="1" s="1"/>
  <c r="H1512" i="1"/>
  <c r="C1512" i="1"/>
  <c r="G1512" i="1" s="1"/>
  <c r="G1511" i="1"/>
  <c r="C1511" i="1"/>
  <c r="H1511" i="1" s="1"/>
  <c r="H1510" i="1"/>
  <c r="C1510" i="1"/>
  <c r="G1510" i="1" s="1"/>
  <c r="G1509" i="1"/>
  <c r="C1509" i="1"/>
  <c r="H1509" i="1" s="1"/>
  <c r="H1508" i="1"/>
  <c r="C1508" i="1"/>
  <c r="G1508" i="1" s="1"/>
  <c r="G1507" i="1"/>
  <c r="C1507" i="1"/>
  <c r="H1507" i="1" s="1"/>
  <c r="H1506" i="1"/>
  <c r="C1506" i="1"/>
  <c r="G1506" i="1" s="1"/>
  <c r="G1505" i="1"/>
  <c r="C1505" i="1"/>
  <c r="H1505" i="1" s="1"/>
  <c r="H1504" i="1"/>
  <c r="C1504" i="1"/>
  <c r="G1504" i="1" s="1"/>
  <c r="C1503" i="1"/>
  <c r="H1503" i="1" s="1"/>
  <c r="C1502" i="1"/>
  <c r="G1502" i="1" s="1"/>
  <c r="C1500" i="1"/>
  <c r="G1500" i="1" s="1"/>
  <c r="H1498" i="1"/>
  <c r="C1498" i="1"/>
  <c r="G1498" i="1" s="1"/>
  <c r="G1497" i="1"/>
  <c r="C1497" i="1"/>
  <c r="H1497" i="1" s="1"/>
  <c r="H1496" i="1"/>
  <c r="C1496" i="1"/>
  <c r="G1496" i="1" s="1"/>
  <c r="G1495" i="1"/>
  <c r="C1495" i="1"/>
  <c r="H1495" i="1" s="1"/>
  <c r="H1494" i="1"/>
  <c r="C1494" i="1"/>
  <c r="G1494" i="1" s="1"/>
  <c r="G1493" i="1"/>
  <c r="C1493" i="1"/>
  <c r="H1493" i="1" s="1"/>
  <c r="C1492" i="1"/>
  <c r="G1492" i="1" s="1"/>
  <c r="C1491" i="1"/>
  <c r="H1491" i="1" s="1"/>
  <c r="H1490" i="1"/>
  <c r="C1490" i="1"/>
  <c r="G1490" i="1" s="1"/>
  <c r="C1489" i="1"/>
  <c r="H1489" i="1" s="1"/>
  <c r="H1488" i="1"/>
  <c r="C1488" i="1"/>
  <c r="G1488" i="1" s="1"/>
  <c r="G1487" i="1"/>
  <c r="C1487" i="1"/>
  <c r="H1487" i="1" s="1"/>
  <c r="C1486" i="1"/>
  <c r="G1486" i="1" s="1"/>
  <c r="C1485" i="1"/>
  <c r="H1485" i="1" s="1"/>
  <c r="C1484" i="1"/>
  <c r="G1484" i="1" s="1"/>
  <c r="C1482" i="1"/>
  <c r="G1482"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H1444" i="1" s="1"/>
  <c r="C1444" i="1"/>
  <c r="D1443" i="1"/>
  <c r="H1443" i="1" s="1"/>
  <c r="C1443" i="1"/>
  <c r="D1442" i="1"/>
  <c r="H1442" i="1" s="1"/>
  <c r="C1442" i="1"/>
  <c r="D1441" i="1"/>
  <c r="H1441" i="1" s="1"/>
  <c r="C1441" i="1"/>
  <c r="D1440" i="1"/>
  <c r="H1440" i="1" s="1"/>
  <c r="C1440" i="1"/>
  <c r="D1439" i="1"/>
  <c r="H1439" i="1" s="1"/>
  <c r="C1439" i="1"/>
  <c r="H1438" i="1"/>
  <c r="D1438" i="1"/>
  <c r="C1438" i="1"/>
  <c r="G1438" i="1" s="1"/>
  <c r="D1437" i="1"/>
  <c r="H1437" i="1" s="1"/>
  <c r="C1437" i="1"/>
  <c r="D1436"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C1412" i="1"/>
  <c r="D1411" i="1"/>
  <c r="H1411" i="1" s="1"/>
  <c r="C1411" i="1"/>
  <c r="G1411" i="1" s="1"/>
  <c r="D1410" i="1"/>
  <c r="H1410" i="1" s="1"/>
  <c r="C1410" i="1"/>
  <c r="G1410" i="1" s="1"/>
  <c r="D1409" i="1"/>
  <c r="H1409" i="1" s="1"/>
  <c r="C1409" i="1"/>
  <c r="G1409" i="1" s="1"/>
  <c r="D1408" i="1"/>
  <c r="C1408" i="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D1382" i="1"/>
  <c r="H1382" i="1" s="1"/>
  <c r="C1382" i="1"/>
  <c r="G1382" i="1" s="1"/>
  <c r="D1381" i="1"/>
  <c r="H1381" i="1" s="1"/>
  <c r="C1381" i="1"/>
  <c r="G1381" i="1" s="1"/>
  <c r="D1380" i="1"/>
  <c r="H1380" i="1" s="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9" i="1"/>
  <c r="C1329" i="1"/>
  <c r="G1329" i="1" s="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C1299" i="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D1235" i="1"/>
  <c r="D1234" i="1"/>
  <c r="C1234" i="1"/>
  <c r="G1234" i="1" s="1"/>
  <c r="D1233" i="1"/>
  <c r="C1233" i="1"/>
  <c r="D1232" i="1"/>
  <c r="C1232" i="1"/>
  <c r="D1231" i="1"/>
  <c r="C1231" i="1"/>
  <c r="G1231" i="1" s="1"/>
  <c r="D1230" i="1"/>
  <c r="C1230" i="1"/>
  <c r="G1230" i="1" s="1"/>
  <c r="D1229" i="1"/>
  <c r="C1229" i="1"/>
  <c r="D1228" i="1"/>
  <c r="C1228" i="1"/>
  <c r="C1227" i="1"/>
  <c r="D1226" i="1"/>
  <c r="C1226" i="1"/>
  <c r="G1226" i="1" s="1"/>
  <c r="D1225" i="1"/>
  <c r="C1225" i="1"/>
  <c r="G1225" i="1" s="1"/>
  <c r="D1224" i="1"/>
  <c r="C1224" i="1"/>
  <c r="D1223" i="1"/>
  <c r="D1221" i="1"/>
  <c r="C1221" i="1"/>
  <c r="G1221" i="1" s="1"/>
  <c r="D1220" i="1"/>
  <c r="C1220" i="1"/>
  <c r="G1220" i="1" s="1"/>
  <c r="D1219" i="1"/>
  <c r="C1219" i="1"/>
  <c r="G1219" i="1" s="1"/>
  <c r="D1218" i="1"/>
  <c r="C1218" i="1"/>
  <c r="G1218" i="1" s="1"/>
  <c r="D1217" i="1"/>
  <c r="C1217" i="1"/>
  <c r="D1216" i="1"/>
  <c r="C1216" i="1"/>
  <c r="D1215" i="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C1183" i="1"/>
  <c r="G1183" i="1" s="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D1155" i="1"/>
  <c r="C1155" i="1"/>
  <c r="G1155" i="1" s="1"/>
  <c r="D1154" i="1"/>
  <c r="C1154" i="1"/>
  <c r="D1151" i="1"/>
  <c r="C1151" i="1"/>
  <c r="D1150" i="1"/>
  <c r="H1150" i="1" s="1"/>
  <c r="C1150" i="1"/>
  <c r="G1150" i="1" s="1"/>
  <c r="D1149" i="1"/>
  <c r="H1149" i="1" s="1"/>
  <c r="C1149" i="1"/>
  <c r="G1149" i="1" s="1"/>
  <c r="D1148" i="1"/>
  <c r="D1147" i="1"/>
  <c r="H1147" i="1" s="1"/>
  <c r="C1147" i="1"/>
  <c r="G1147" i="1" s="1"/>
  <c r="D1146" i="1"/>
  <c r="H1146" i="1" s="1"/>
  <c r="C1146" i="1"/>
  <c r="G1146" i="1" s="1"/>
  <c r="D1145" i="1"/>
  <c r="H1145" i="1" s="1"/>
  <c r="C1145" i="1"/>
  <c r="G1145" i="1" s="1"/>
  <c r="D1144" i="1"/>
  <c r="H1144" i="1" s="1"/>
  <c r="C1144" i="1"/>
  <c r="D1143" i="1"/>
  <c r="H1143" i="1" s="1"/>
  <c r="C1143" i="1"/>
  <c r="G1143" i="1" s="1"/>
  <c r="D1142" i="1"/>
  <c r="H1142" i="1" s="1"/>
  <c r="C1142" i="1"/>
  <c r="D1141" i="1"/>
  <c r="H1141" i="1" s="1"/>
  <c r="C1141" i="1"/>
  <c r="G1141" i="1" s="1"/>
  <c r="D1140" i="1"/>
  <c r="H1140" i="1" s="1"/>
  <c r="C1140" i="1"/>
  <c r="G1140" i="1" s="1"/>
  <c r="D1139" i="1"/>
  <c r="H1139" i="1" s="1"/>
  <c r="C1139" i="1"/>
  <c r="G1139" i="1" s="1"/>
  <c r="D1138" i="1"/>
  <c r="C1138" i="1"/>
  <c r="D1137" i="1"/>
  <c r="H1137" i="1" s="1"/>
  <c r="C1137" i="1"/>
  <c r="D1136" i="1"/>
  <c r="H1136" i="1" s="1"/>
  <c r="C1136" i="1"/>
  <c r="G1136" i="1" s="1"/>
  <c r="D1135" i="1"/>
  <c r="H1135" i="1" s="1"/>
  <c r="C1135" i="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D1126" i="1"/>
  <c r="H1126" i="1" s="1"/>
  <c r="C1126" i="1"/>
  <c r="G1126" i="1" s="1"/>
  <c r="D1125" i="1"/>
  <c r="H1125" i="1" s="1"/>
  <c r="C1125" i="1"/>
  <c r="G1125" i="1" s="1"/>
  <c r="D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C1099" i="1"/>
  <c r="G1099" i="1" s="1"/>
  <c r="D1098" i="1"/>
  <c r="H1098" i="1" s="1"/>
  <c r="C1098" i="1"/>
  <c r="G1098" i="1" s="1"/>
  <c r="D1097" i="1"/>
  <c r="C1097" i="1"/>
  <c r="G1097" i="1" s="1"/>
  <c r="D1096" i="1"/>
  <c r="C1096" i="1"/>
  <c r="G1096" i="1" s="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C1065" i="1"/>
  <c r="D1064" i="1"/>
  <c r="H1064" i="1" s="1"/>
  <c r="C1064" i="1"/>
  <c r="D1063" i="1"/>
  <c r="H1063" i="1" s="1"/>
  <c r="C1063" i="1"/>
  <c r="G1063" i="1" s="1"/>
  <c r="D1062" i="1"/>
  <c r="H1062" i="1" s="1"/>
  <c r="C1062" i="1"/>
  <c r="G1062" i="1" s="1"/>
  <c r="D1061" i="1"/>
  <c r="H1061" i="1" s="1"/>
  <c r="C1061" i="1"/>
  <c r="G1061" i="1" s="1"/>
  <c r="D1060" i="1"/>
  <c r="H1060" i="1" s="1"/>
  <c r="C1060" i="1"/>
  <c r="D1059" i="1"/>
  <c r="H1059" i="1" s="1"/>
  <c r="C1059" i="1"/>
  <c r="G1059" i="1" s="1"/>
  <c r="D1058" i="1"/>
  <c r="H1058" i="1" s="1"/>
  <c r="C1058" i="1"/>
  <c r="G1058" i="1" s="1"/>
  <c r="D1057" i="1"/>
  <c r="H1057" i="1" s="1"/>
  <c r="C1057" i="1"/>
  <c r="G1057" i="1" s="1"/>
  <c r="D1056" i="1"/>
  <c r="H1056" i="1" s="1"/>
  <c r="C1056" i="1"/>
  <c r="D1055" i="1"/>
  <c r="H1055" i="1" s="1"/>
  <c r="C1055" i="1"/>
  <c r="G1055" i="1" s="1"/>
  <c r="D1054" i="1"/>
  <c r="H1054" i="1" s="1"/>
  <c r="C1054" i="1"/>
  <c r="G1054" i="1" s="1"/>
  <c r="D1053" i="1"/>
  <c r="H1053" i="1" s="1"/>
  <c r="C1053" i="1"/>
  <c r="G1053" i="1" s="1"/>
  <c r="D1052" i="1"/>
  <c r="H1052" i="1" s="1"/>
  <c r="C1052" i="1"/>
  <c r="G1052" i="1" s="1"/>
  <c r="D1051" i="1"/>
  <c r="H1051" i="1" s="1"/>
  <c r="C1051" i="1"/>
  <c r="D1050" i="1"/>
  <c r="H1050" i="1" s="1"/>
  <c r="C1050" i="1"/>
  <c r="D1049" i="1"/>
  <c r="H1049" i="1" s="1"/>
  <c r="C1049" i="1"/>
  <c r="G1049" i="1" s="1"/>
  <c r="D1048" i="1"/>
  <c r="H1048" i="1" s="1"/>
  <c r="C1048" i="1"/>
  <c r="D1047" i="1"/>
  <c r="D1045" i="1"/>
  <c r="H1045" i="1" s="1"/>
  <c r="C1045" i="1"/>
  <c r="G1045" i="1" s="1"/>
  <c r="D1044" i="1"/>
  <c r="H1044" i="1" s="1"/>
  <c r="C1044" i="1"/>
  <c r="G1044" i="1" s="1"/>
  <c r="D1043" i="1"/>
  <c r="H1043" i="1" s="1"/>
  <c r="C1043" i="1"/>
  <c r="G1043" i="1" s="1"/>
  <c r="D1042" i="1"/>
  <c r="C1042" i="1"/>
  <c r="D1041" i="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H1033" i="1" s="1"/>
  <c r="C1033" i="1"/>
  <c r="D1032" i="1"/>
  <c r="H1032" i="1" s="1"/>
  <c r="C1032" i="1"/>
  <c r="D1031" i="1"/>
  <c r="H1031" i="1" s="1"/>
  <c r="C1031" i="1"/>
  <c r="G1031" i="1" s="1"/>
  <c r="D1030" i="1"/>
  <c r="H1030" i="1" s="1"/>
  <c r="C1030" i="1"/>
  <c r="D1029" i="1"/>
  <c r="H1029" i="1" s="1"/>
  <c r="C1029" i="1"/>
  <c r="G1029" i="1" s="1"/>
  <c r="D1028" i="1"/>
  <c r="H1028" i="1" s="1"/>
  <c r="C1028" i="1"/>
  <c r="D1027" i="1"/>
  <c r="H1027" i="1" s="1"/>
  <c r="C1027" i="1"/>
  <c r="G1027" i="1" s="1"/>
  <c r="D1026" i="1"/>
  <c r="H1026" i="1" s="1"/>
  <c r="C1026" i="1"/>
  <c r="G1026" i="1" s="1"/>
  <c r="D1025" i="1"/>
  <c r="C1025" i="1"/>
  <c r="D1024" i="1"/>
  <c r="H1024" i="1" s="1"/>
  <c r="C1024" i="1"/>
  <c r="G1024" i="1" s="1"/>
  <c r="D1023" i="1"/>
  <c r="C1023" i="1"/>
  <c r="D1022" i="1"/>
  <c r="H1022" i="1" s="1"/>
  <c r="C1022" i="1"/>
  <c r="G1022" i="1" s="1"/>
  <c r="D1021" i="1"/>
  <c r="H1021" i="1" s="1"/>
  <c r="C1021" i="1"/>
  <c r="G1021" i="1" s="1"/>
  <c r="D1020" i="1"/>
  <c r="H1020" i="1" s="1"/>
  <c r="C1020" i="1"/>
  <c r="G1020" i="1" s="1"/>
  <c r="D1019" i="1"/>
  <c r="H1019" i="1" s="1"/>
  <c r="C1019" i="1"/>
  <c r="G1019" i="1" s="1"/>
  <c r="D1018" i="1"/>
  <c r="H1018" i="1" s="1"/>
  <c r="C1018" i="1"/>
  <c r="D1017" i="1"/>
  <c r="H1017" i="1" s="1"/>
  <c r="C1017" i="1"/>
  <c r="G1017" i="1" s="1"/>
  <c r="D1016" i="1"/>
  <c r="H1016" i="1" s="1"/>
  <c r="C1016" i="1"/>
  <c r="G1016" i="1" s="1"/>
  <c r="D1015" i="1"/>
  <c r="H1015" i="1" s="1"/>
  <c r="C1015" i="1"/>
  <c r="G1015" i="1" s="1"/>
  <c r="D1014" i="1"/>
  <c r="H1014" i="1" s="1"/>
  <c r="C1014" i="1"/>
  <c r="D1013" i="1"/>
  <c r="H1013" i="1" s="1"/>
  <c r="C1013" i="1"/>
  <c r="D1012" i="1"/>
  <c r="C1012" i="1"/>
  <c r="D1011" i="1"/>
  <c r="H1011" i="1" s="1"/>
  <c r="C1011" i="1"/>
  <c r="G1011" i="1" s="1"/>
  <c r="D1010" i="1"/>
  <c r="H1010" i="1" s="1"/>
  <c r="C1010" i="1"/>
  <c r="G1010" i="1" s="1"/>
  <c r="D1009" i="1"/>
  <c r="H1009" i="1" s="1"/>
  <c r="C1009" i="1"/>
  <c r="G1009" i="1" s="1"/>
  <c r="D1008" i="1"/>
  <c r="H1008" i="1" s="1"/>
  <c r="C1008" i="1"/>
  <c r="D1007" i="1"/>
  <c r="D1006" i="1"/>
  <c r="C1006" i="1"/>
  <c r="D1005" i="1"/>
  <c r="H1005" i="1" s="1"/>
  <c r="C1005" i="1"/>
  <c r="G1005" i="1" s="1"/>
  <c r="D1004" i="1"/>
  <c r="C1004" i="1"/>
  <c r="D1003" i="1"/>
  <c r="C1003" i="1"/>
  <c r="D1002" i="1"/>
  <c r="C1002" i="1"/>
  <c r="D1001" i="1"/>
  <c r="H1001" i="1" s="1"/>
  <c r="C1001" i="1"/>
  <c r="G1001" i="1" s="1"/>
  <c r="D1000" i="1"/>
  <c r="C1000" i="1"/>
  <c r="D999" i="1"/>
  <c r="C999" i="1"/>
  <c r="D998" i="1"/>
  <c r="C998" i="1"/>
  <c r="C997" i="1"/>
  <c r="D996" i="1"/>
  <c r="C996" i="1"/>
  <c r="G996" i="1" s="1"/>
  <c r="D995" i="1"/>
  <c r="C995" i="1"/>
  <c r="G995" i="1" s="1"/>
  <c r="D994" i="1"/>
  <c r="C994" i="1"/>
  <c r="G994" i="1" s="1"/>
  <c r="D993" i="1"/>
  <c r="C993" i="1"/>
  <c r="G993" i="1" s="1"/>
  <c r="D992" i="1"/>
  <c r="C992" i="1"/>
  <c r="G992" i="1" s="1"/>
  <c r="D991" i="1"/>
  <c r="D989" i="1"/>
  <c r="C989" i="1"/>
  <c r="G989" i="1" s="1"/>
  <c r="D988" i="1"/>
  <c r="C988" i="1"/>
  <c r="G988" i="1" s="1"/>
  <c r="D987" i="1"/>
  <c r="C987" i="1"/>
  <c r="C986"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D718" i="1"/>
  <c r="C718" i="1"/>
  <c r="G718" i="1" s="1"/>
  <c r="D717" i="1"/>
  <c r="C717" i="1"/>
  <c r="G717" i="1" s="1"/>
  <c r="D716" i="1"/>
  <c r="C716" i="1"/>
  <c r="G716" i="1" s="1"/>
  <c r="D715" i="1"/>
  <c r="C715" i="1"/>
  <c r="D714" i="1"/>
  <c r="C714" i="1"/>
  <c r="G714" i="1" s="1"/>
  <c r="D713" i="1"/>
  <c r="C713" i="1"/>
  <c r="D712" i="1"/>
  <c r="C712" i="1"/>
  <c r="G712" i="1" s="1"/>
  <c r="D711" i="1"/>
  <c r="C711" i="1"/>
  <c r="D710" i="1"/>
  <c r="C710" i="1"/>
  <c r="D709" i="1"/>
  <c r="C709" i="1"/>
  <c r="D708" i="1"/>
  <c r="C708" i="1"/>
  <c r="G708" i="1" s="1"/>
  <c r="D707" i="1"/>
  <c r="C707" i="1"/>
  <c r="G707" i="1" s="1"/>
  <c r="D706" i="1"/>
  <c r="C706" i="1"/>
  <c r="G706" i="1" s="1"/>
  <c r="D705" i="1"/>
  <c r="C705" i="1"/>
  <c r="G705" i="1" s="1"/>
  <c r="D704" i="1"/>
  <c r="C704" i="1"/>
  <c r="G704" i="1" s="1"/>
  <c r="D703" i="1"/>
  <c r="C703" i="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D670" i="1"/>
  <c r="C670" i="1"/>
  <c r="D669" i="1"/>
  <c r="C669" i="1"/>
  <c r="D668" i="1"/>
  <c r="C668" i="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D648" i="1"/>
  <c r="C648" i="1"/>
  <c r="G648" i="1" s="1"/>
  <c r="D647" i="1"/>
  <c r="C647" i="1"/>
  <c r="D646" i="1"/>
  <c r="C646" i="1"/>
  <c r="G646" i="1" s="1"/>
  <c r="C645" i="1"/>
  <c r="D644" i="1"/>
  <c r="C644" i="1"/>
  <c r="D643" i="1"/>
  <c r="C643" i="1"/>
  <c r="G643" i="1" s="1"/>
  <c r="D642" i="1"/>
  <c r="C642" i="1"/>
  <c r="D641" i="1"/>
  <c r="C641" i="1"/>
  <c r="D632" i="1"/>
  <c r="C632" i="1"/>
  <c r="G632" i="1" s="1"/>
  <c r="D631" i="1"/>
  <c r="C631" i="1"/>
  <c r="G631" i="1" s="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C619" i="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C574" i="1"/>
  <c r="G574" i="1" s="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1" i="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G531" i="1" s="1"/>
  <c r="D530" i="1"/>
  <c r="C530" i="1"/>
  <c r="G530" i="1" s="1"/>
  <c r="D529" i="1"/>
  <c r="C529" i="1"/>
  <c r="G529" i="1" s="1"/>
  <c r="D528" i="1"/>
  <c r="C528" i="1"/>
  <c r="G528" i="1" s="1"/>
  <c r="D527" i="1"/>
  <c r="C527" i="1"/>
  <c r="G527" i="1" s="1"/>
  <c r="D526" i="1"/>
  <c r="C526" i="1"/>
  <c r="G526" i="1" s="1"/>
  <c r="D525" i="1"/>
  <c r="C525" i="1"/>
  <c r="G525" i="1" s="1"/>
  <c r="D524" i="1"/>
  <c r="C524" i="1"/>
  <c r="G524" i="1" s="1"/>
  <c r="D523" i="1"/>
  <c r="D521" i="1"/>
  <c r="C521" i="1"/>
  <c r="G521" i="1" s="1"/>
  <c r="D520" i="1"/>
  <c r="C520" i="1"/>
  <c r="G520" i="1" s="1"/>
  <c r="D519" i="1"/>
  <c r="C519" i="1"/>
  <c r="G519" i="1" s="1"/>
  <c r="D518" i="1"/>
  <c r="C518" i="1"/>
  <c r="G518" i="1" s="1"/>
  <c r="D517" i="1"/>
  <c r="C517" i="1"/>
  <c r="G517" i="1" s="1"/>
  <c r="D516" i="1"/>
  <c r="C516" i="1"/>
  <c r="G516" i="1" s="1"/>
  <c r="D515" i="1"/>
  <c r="C515" i="1"/>
  <c r="G515" i="1" s="1"/>
  <c r="D514" i="1"/>
  <c r="C514" i="1"/>
  <c r="G514" i="1" s="1"/>
  <c r="D513" i="1"/>
  <c r="C513" i="1"/>
  <c r="G513" i="1" s="1"/>
  <c r="D512" i="1"/>
  <c r="C512" i="1"/>
  <c r="G512" i="1" s="1"/>
  <c r="D511" i="1"/>
  <c r="C511" i="1"/>
  <c r="G511" i="1" s="1"/>
  <c r="D510" i="1"/>
  <c r="C510" i="1"/>
  <c r="G510" i="1" s="1"/>
  <c r="C509" i="1"/>
  <c r="D508" i="1"/>
  <c r="C508" i="1"/>
  <c r="G508" i="1" s="1"/>
  <c r="D507" i="1"/>
  <c r="C507" i="1"/>
  <c r="G507" i="1" s="1"/>
  <c r="D506" i="1"/>
  <c r="C506" i="1"/>
  <c r="G506" i="1" s="1"/>
  <c r="D505" i="1"/>
  <c r="C505" i="1"/>
  <c r="G505" i="1" s="1"/>
  <c r="D504" i="1"/>
  <c r="C504" i="1"/>
  <c r="G504" i="1" s="1"/>
  <c r="D503" i="1"/>
  <c r="C503" i="1"/>
  <c r="G503" i="1" s="1"/>
  <c r="D502" i="1"/>
  <c r="C502" i="1"/>
  <c r="G502" i="1" s="1"/>
  <c r="D501" i="1"/>
  <c r="C501" i="1"/>
  <c r="G501" i="1" s="1"/>
  <c r="D500" i="1"/>
  <c r="C500" i="1"/>
  <c r="G500" i="1" s="1"/>
  <c r="D499" i="1"/>
  <c r="C499" i="1"/>
  <c r="G499" i="1" s="1"/>
  <c r="D498" i="1"/>
  <c r="C498" i="1"/>
  <c r="G498" i="1" s="1"/>
  <c r="D497" i="1"/>
  <c r="C497" i="1"/>
  <c r="G497" i="1" s="1"/>
  <c r="D496" i="1"/>
  <c r="C496" i="1"/>
  <c r="G496" i="1" s="1"/>
  <c r="D495" i="1"/>
  <c r="C495" i="1"/>
  <c r="G495" i="1" s="1"/>
  <c r="D494" i="1"/>
  <c r="C494" i="1"/>
  <c r="G494" i="1" s="1"/>
  <c r="D493" i="1"/>
  <c r="C493" i="1"/>
  <c r="G493" i="1" s="1"/>
  <c r="D492" i="1"/>
  <c r="C492" i="1"/>
  <c r="G492" i="1" s="1"/>
  <c r="D491" i="1"/>
  <c r="C491" i="1"/>
  <c r="G491" i="1" s="1"/>
  <c r="D490" i="1"/>
  <c r="C490" i="1"/>
  <c r="G490" i="1" s="1"/>
  <c r="D489" i="1"/>
  <c r="C489" i="1"/>
  <c r="G489" i="1" s="1"/>
  <c r="D488" i="1"/>
  <c r="C488" i="1"/>
  <c r="G488" i="1" s="1"/>
  <c r="D487" i="1"/>
  <c r="C487" i="1"/>
  <c r="G487" i="1" s="1"/>
  <c r="D486" i="1"/>
  <c r="C486" i="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H478" i="1" s="1"/>
  <c r="C478" i="1"/>
  <c r="G478" i="1" s="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C453" i="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C415" i="1"/>
  <c r="D413" i="1"/>
  <c r="C413" i="1"/>
  <c r="C412" i="1"/>
  <c r="C411" i="1"/>
  <c r="D406" i="1"/>
  <c r="C406" i="1"/>
  <c r="D405" i="1"/>
  <c r="H405" i="1" s="1"/>
  <c r="C405" i="1"/>
  <c r="D404" i="1"/>
  <c r="C404" i="1"/>
  <c r="G404" i="1" s="1"/>
  <c r="D401" i="1"/>
  <c r="H401" i="1" s="1"/>
  <c r="C401" i="1"/>
  <c r="G401" i="1" s="1"/>
  <c r="D400" i="1"/>
  <c r="H400" i="1" s="1"/>
  <c r="C400" i="1"/>
  <c r="G400" i="1" s="1"/>
  <c r="D399" i="1"/>
  <c r="H399" i="1" s="1"/>
  <c r="C399" i="1"/>
  <c r="G399" i="1" s="1"/>
  <c r="D398" i="1"/>
  <c r="C398" i="1"/>
  <c r="G398" i="1" s="1"/>
  <c r="D397" i="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C379" i="1"/>
  <c r="D378" i="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C371" i="1"/>
  <c r="D370" i="1"/>
  <c r="H370" i="1" s="1"/>
  <c r="C370" i="1"/>
  <c r="G370" i="1" s="1"/>
  <c r="D369" i="1"/>
  <c r="H369" i="1" s="1"/>
  <c r="C369" i="1"/>
  <c r="G369" i="1" s="1"/>
  <c r="D368" i="1"/>
  <c r="H368" i="1" s="1"/>
  <c r="C368" i="1"/>
  <c r="G368" i="1" s="1"/>
  <c r="D367" i="1"/>
  <c r="C367" i="1"/>
  <c r="G367" i="1" s="1"/>
  <c r="D366" i="1"/>
  <c r="H366" i="1" s="1"/>
  <c r="C366" i="1"/>
  <c r="G366" i="1" s="1"/>
  <c r="D365" i="1"/>
  <c r="H365" i="1" s="1"/>
  <c r="C365" i="1"/>
  <c r="D364" i="1"/>
  <c r="D363" i="1"/>
  <c r="H363" i="1" s="1"/>
  <c r="C363" i="1"/>
  <c r="G363" i="1" s="1"/>
  <c r="D362" i="1"/>
  <c r="H362" i="1" s="1"/>
  <c r="C362" i="1"/>
  <c r="G362" i="1" s="1"/>
  <c r="D361" i="1"/>
  <c r="H361" i="1" s="1"/>
  <c r="C361" i="1"/>
  <c r="G361" i="1" s="1"/>
  <c r="D360" i="1"/>
  <c r="H360" i="1" s="1"/>
  <c r="C360" i="1"/>
  <c r="G360" i="1" s="1"/>
  <c r="D359" i="1"/>
  <c r="H359" i="1" s="1"/>
  <c r="C359" i="1"/>
  <c r="G359" i="1" s="1"/>
  <c r="D358" i="1"/>
  <c r="D357" i="1"/>
  <c r="H357" i="1" s="1"/>
  <c r="C357" i="1"/>
  <c r="G357" i="1" s="1"/>
  <c r="D356" i="1"/>
  <c r="H356" i="1" s="1"/>
  <c r="C356" i="1"/>
  <c r="G356" i="1" s="1"/>
  <c r="D355" i="1"/>
  <c r="H355" i="1" s="1"/>
  <c r="C355" i="1"/>
  <c r="G355" i="1" s="1"/>
  <c r="D354" i="1"/>
  <c r="C354" i="1"/>
  <c r="G354" i="1" s="1"/>
  <c r="D353" i="1"/>
  <c r="H353" i="1" s="1"/>
  <c r="C353" i="1"/>
  <c r="G353" i="1" s="1"/>
  <c r="D352" i="1"/>
  <c r="H352" i="1" s="1"/>
  <c r="C352" i="1"/>
  <c r="G352" i="1" s="1"/>
  <c r="D351" i="1"/>
  <c r="C351" i="1"/>
  <c r="G351" i="1" s="1"/>
  <c r="D350" i="1"/>
  <c r="H350" i="1" s="1"/>
  <c r="C350" i="1"/>
  <c r="G350" i="1" s="1"/>
  <c r="D349" i="1"/>
  <c r="H349" i="1" s="1"/>
  <c r="C349" i="1"/>
  <c r="G349" i="1" s="1"/>
  <c r="D348" i="1"/>
  <c r="H348" i="1" s="1"/>
  <c r="C348" i="1"/>
  <c r="G348" i="1" s="1"/>
  <c r="D347" i="1"/>
  <c r="H347" i="1" s="1"/>
  <c r="C347" i="1"/>
  <c r="G347" i="1" s="1"/>
  <c r="D346" i="1"/>
  <c r="D345" i="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C308" i="1"/>
  <c r="G308" i="1" s="1"/>
  <c r="D307" i="1"/>
  <c r="C307" i="1"/>
  <c r="G307" i="1" s="1"/>
  <c r="D306" i="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D293" i="1"/>
  <c r="D292" i="1"/>
  <c r="H292" i="1" s="1"/>
  <c r="C292" i="1"/>
  <c r="G292" i="1" s="1"/>
  <c r="D291" i="1"/>
  <c r="C291" i="1"/>
  <c r="D290" i="1"/>
  <c r="C290" i="1"/>
  <c r="G290" i="1" s="1"/>
  <c r="D289" i="1"/>
  <c r="H289" i="1" s="1"/>
  <c r="C289" i="1"/>
  <c r="D288" i="1"/>
  <c r="C288" i="1"/>
  <c r="G288" i="1" s="1"/>
  <c r="D282" i="1"/>
  <c r="C282" i="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8" i="1"/>
  <c r="H258" i="1" s="1"/>
  <c r="C258" i="1"/>
  <c r="G258" i="1" s="1"/>
  <c r="D257" i="1"/>
  <c r="H257" i="1" s="1"/>
  <c r="C257" i="1"/>
  <c r="D256" i="1"/>
  <c r="H256" i="1" s="1"/>
  <c r="C256" i="1"/>
  <c r="G256" i="1" s="1"/>
  <c r="D255" i="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C210" i="1"/>
  <c r="G210" i="1" s="1"/>
  <c r="D209" i="1"/>
  <c r="C209" i="1"/>
  <c r="D208" i="1"/>
  <c r="H208" i="1" s="1"/>
  <c r="C208" i="1"/>
  <c r="G208" i="1" s="1"/>
  <c r="D207" i="1"/>
  <c r="C207" i="1"/>
  <c r="D206" i="1"/>
  <c r="C206" i="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2" i="1"/>
  <c r="D191" i="1"/>
  <c r="C191" i="1"/>
  <c r="D190" i="1"/>
  <c r="C190" i="1"/>
  <c r="D189" i="1"/>
  <c r="C189" i="1"/>
  <c r="D188" i="1"/>
  <c r="H188" i="1" s="1"/>
  <c r="C188" i="1"/>
  <c r="G188" i="1" s="1"/>
  <c r="D187" i="1"/>
  <c r="C187" i="1"/>
  <c r="D186" i="1"/>
  <c r="C186" i="1"/>
  <c r="D185" i="1"/>
  <c r="H185" i="1" s="1"/>
  <c r="C185" i="1"/>
  <c r="G185" i="1" s="1"/>
  <c r="D184" i="1"/>
  <c r="D183" i="1"/>
  <c r="H183" i="1" s="1"/>
  <c r="C183" i="1"/>
  <c r="D182" i="1"/>
  <c r="C182" i="1"/>
  <c r="G182" i="1" s="1"/>
  <c r="D181" i="1"/>
  <c r="C181" i="1"/>
  <c r="G181" i="1" s="1"/>
  <c r="D180" i="1"/>
  <c r="H180" i="1" s="1"/>
  <c r="C180" i="1"/>
  <c r="G180" i="1" s="1"/>
  <c r="D179" i="1"/>
  <c r="C179" i="1"/>
  <c r="D178" i="1"/>
  <c r="C178" i="1"/>
  <c r="D177" i="1"/>
  <c r="C177" i="1"/>
  <c r="D176" i="1"/>
  <c r="H176" i="1" s="1"/>
  <c r="C176" i="1"/>
  <c r="D175" i="1"/>
  <c r="C175" i="1"/>
  <c r="D174" i="1"/>
  <c r="C174" i="1"/>
  <c r="D172" i="1"/>
  <c r="H172" i="1" s="1"/>
  <c r="C172" i="1"/>
  <c r="D171" i="1"/>
  <c r="H171" i="1" s="1"/>
  <c r="C171" i="1"/>
  <c r="G171" i="1" s="1"/>
  <c r="D170" i="1"/>
  <c r="C170" i="1"/>
  <c r="D169" i="1"/>
  <c r="C169" i="1"/>
  <c r="D168" i="1"/>
  <c r="C168" i="1"/>
  <c r="G168" i="1" s="1"/>
  <c r="D167" i="1"/>
  <c r="C167" i="1"/>
  <c r="D166" i="1"/>
  <c r="C166" i="1"/>
  <c r="G166" i="1" s="1"/>
  <c r="D165" i="1"/>
  <c r="C165" i="1"/>
  <c r="D164" i="1"/>
  <c r="C164" i="1"/>
  <c r="D163" i="1"/>
  <c r="C163" i="1"/>
  <c r="D162" i="1"/>
  <c r="C162" i="1"/>
  <c r="D161" i="1"/>
  <c r="C161" i="1"/>
  <c r="D160" i="1"/>
  <c r="C160" i="1"/>
  <c r="D158" i="1"/>
  <c r="C158" i="1"/>
  <c r="D157" i="1"/>
  <c r="C157" i="1"/>
  <c r="D156" i="1"/>
  <c r="C156" i="1"/>
  <c r="D155" i="1"/>
  <c r="C155" i="1"/>
  <c r="D154" i="1"/>
  <c r="C154" i="1"/>
  <c r="D153" i="1"/>
  <c r="H153" i="1" s="1"/>
  <c r="C153" i="1"/>
  <c r="G153" i="1" s="1"/>
  <c r="D152" i="1"/>
  <c r="H152" i="1" s="1"/>
  <c r="C152" i="1"/>
  <c r="G152" i="1" s="1"/>
  <c r="D151" i="1"/>
  <c r="H151" i="1" s="1"/>
  <c r="C151" i="1"/>
  <c r="G151" i="1" s="1"/>
  <c r="D150" i="1"/>
  <c r="C150" i="1"/>
  <c r="D149" i="1"/>
  <c r="C149"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C132" i="1"/>
  <c r="D131" i="1"/>
  <c r="C131" i="1"/>
  <c r="D130" i="1"/>
  <c r="C130" i="1"/>
  <c r="D129" i="1"/>
  <c r="D128" i="1"/>
  <c r="H128" i="1" s="1"/>
  <c r="C128" i="1"/>
  <c r="G128" i="1" s="1"/>
  <c r="D127" i="1"/>
  <c r="H127" i="1" s="1"/>
  <c r="C127" i="1"/>
  <c r="G127" i="1" s="1"/>
  <c r="D126" i="1"/>
  <c r="H126" i="1" s="1"/>
  <c r="C126" i="1"/>
  <c r="G126" i="1" s="1"/>
  <c r="D125" i="1"/>
  <c r="H125" i="1" s="1"/>
  <c r="C125" i="1"/>
  <c r="D123" i="1"/>
  <c r="C123" i="1"/>
  <c r="G123" i="1" s="1"/>
  <c r="D122" i="1"/>
  <c r="H122" i="1" s="1"/>
  <c r="C122" i="1"/>
  <c r="G122" i="1" s="1"/>
  <c r="D121" i="1"/>
  <c r="C121" i="1"/>
  <c r="G121" i="1" s="1"/>
  <c r="D120"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C112" i="1"/>
  <c r="G112" i="1" s="1"/>
  <c r="D111" i="1"/>
  <c r="C111" i="1"/>
  <c r="G111" i="1" s="1"/>
  <c r="D110" i="1"/>
  <c r="C110" i="1"/>
  <c r="G110" i="1" s="1"/>
  <c r="D109" i="1"/>
  <c r="C109" i="1"/>
  <c r="G109" i="1" s="1"/>
  <c r="D108" i="1"/>
  <c r="D107" i="1"/>
  <c r="C107" i="1"/>
  <c r="G107" i="1" s="1"/>
  <c r="D106" i="1"/>
  <c r="C106" i="1"/>
  <c r="G106" i="1" s="1"/>
  <c r="D105" i="1"/>
  <c r="C105" i="1"/>
  <c r="G105" i="1" s="1"/>
  <c r="D104" i="1"/>
  <c r="C104" i="1"/>
  <c r="G104" i="1" s="1"/>
  <c r="D103" i="1"/>
  <c r="C103" i="1"/>
  <c r="G103" i="1" s="1"/>
  <c r="D102" i="1"/>
  <c r="D101" i="1"/>
  <c r="C101" i="1"/>
  <c r="G101" i="1" s="1"/>
  <c r="D100" i="1"/>
  <c r="C100" i="1"/>
  <c r="G100" i="1" s="1"/>
  <c r="D99" i="1"/>
  <c r="C99" i="1"/>
  <c r="G99" i="1" s="1"/>
  <c r="D98" i="1"/>
  <c r="C98" i="1"/>
  <c r="G98" i="1" s="1"/>
  <c r="D97" i="1"/>
  <c r="C97" i="1"/>
  <c r="G97" i="1" s="1"/>
  <c r="D96" i="1"/>
  <c r="C96" i="1"/>
  <c r="G96" i="1" s="1"/>
  <c r="D95" i="1"/>
  <c r="C95" i="1"/>
  <c r="G95" i="1" s="1"/>
  <c r="D94" i="1"/>
  <c r="C94" i="1"/>
  <c r="G94" i="1" s="1"/>
  <c r="D93" i="1"/>
  <c r="C93" i="1"/>
  <c r="G93" i="1" s="1"/>
  <c r="D92" i="1"/>
  <c r="C92" i="1"/>
  <c r="G92" i="1" s="1"/>
  <c r="D91" i="1"/>
  <c r="C91" i="1"/>
  <c r="G91" i="1" s="1"/>
  <c r="D90" i="1"/>
  <c r="C90" i="1"/>
  <c r="G90" i="1" s="1"/>
  <c r="D89" i="1"/>
  <c r="C89" i="1"/>
  <c r="G89" i="1" s="1"/>
  <c r="D88" i="1"/>
  <c r="C88" i="1"/>
  <c r="G88" i="1" s="1"/>
  <c r="D87" i="1"/>
  <c r="C87" i="1"/>
  <c r="G87" i="1" s="1"/>
  <c r="D86" i="1"/>
  <c r="C86" i="1"/>
  <c r="G86" i="1" s="1"/>
  <c r="D85" i="1"/>
  <c r="C85" i="1"/>
  <c r="G85" i="1" s="1"/>
  <c r="D84" i="1"/>
  <c r="C84" i="1"/>
  <c r="G84" i="1" s="1"/>
  <c r="D83" i="1"/>
  <c r="C83" i="1"/>
  <c r="G83" i="1" s="1"/>
  <c r="D82" i="1"/>
  <c r="C82" i="1"/>
  <c r="G82" i="1" s="1"/>
  <c r="D81" i="1"/>
  <c r="C81" i="1"/>
  <c r="G81" i="1" s="1"/>
  <c r="D80" i="1"/>
  <c r="C80" i="1"/>
  <c r="G80" i="1" s="1"/>
  <c r="D79" i="1"/>
  <c r="C79" i="1"/>
  <c r="G79" i="1" s="1"/>
  <c r="D78" i="1"/>
  <c r="D77" i="1"/>
  <c r="C77" i="1"/>
  <c r="G77" i="1" s="1"/>
  <c r="D76" i="1"/>
  <c r="C76" i="1"/>
  <c r="G76" i="1" s="1"/>
  <c r="D75" i="1"/>
  <c r="C75" i="1"/>
  <c r="G75" i="1" s="1"/>
  <c r="D74" i="1"/>
  <c r="C74" i="1"/>
  <c r="G74" i="1" s="1"/>
  <c r="D73" i="1"/>
  <c r="D72" i="1"/>
  <c r="C72" i="1"/>
  <c r="G72" i="1" s="1"/>
  <c r="D71" i="1"/>
  <c r="C71" i="1"/>
  <c r="G71" i="1" s="1"/>
  <c r="D70" i="1"/>
  <c r="C70" i="1"/>
  <c r="G70" i="1" s="1"/>
  <c r="D69" i="1"/>
  <c r="C69" i="1"/>
  <c r="G69" i="1" s="1"/>
  <c r="D68" i="1"/>
  <c r="C68" i="1"/>
  <c r="G68" i="1" s="1"/>
  <c r="D67" i="1"/>
  <c r="C67" i="1"/>
  <c r="G67" i="1" s="1"/>
  <c r="D66" i="1"/>
  <c r="C66" i="1"/>
  <c r="D65" i="1"/>
  <c r="C65" i="1"/>
  <c r="D64" i="1"/>
  <c r="C64" i="1"/>
  <c r="D63" i="1"/>
  <c r="C63" i="1"/>
  <c r="G63" i="1" s="1"/>
  <c r="D62" i="1"/>
  <c r="C62" i="1"/>
  <c r="G62" i="1" s="1"/>
  <c r="D61" i="1"/>
  <c r="C61" i="1"/>
  <c r="G61" i="1" s="1"/>
  <c r="D60" i="1"/>
  <c r="C60" i="1"/>
  <c r="G60" i="1" s="1"/>
  <c r="D59" i="1"/>
  <c r="C59" i="1"/>
  <c r="G59" i="1" s="1"/>
  <c r="D58" i="1"/>
  <c r="C58" i="1"/>
  <c r="G58" i="1" s="1"/>
  <c r="D57" i="1"/>
  <c r="C57" i="1"/>
  <c r="G57" i="1" s="1"/>
  <c r="D56" i="1"/>
  <c r="C56" i="1"/>
  <c r="G56" i="1" s="1"/>
  <c r="D55" i="1"/>
  <c r="C55" i="1"/>
  <c r="G55" i="1" s="1"/>
  <c r="D54" i="1"/>
  <c r="C54" i="1"/>
  <c r="G54" i="1" s="1"/>
  <c r="D53" i="1"/>
  <c r="C53" i="1"/>
  <c r="G53" i="1" s="1"/>
  <c r="D52" i="1"/>
  <c r="C52" i="1"/>
  <c r="G52" i="1" s="1"/>
  <c r="D51" i="1"/>
  <c r="C51" i="1"/>
  <c r="G51" i="1" s="1"/>
  <c r="C50" i="1"/>
  <c r="D49" i="1"/>
  <c r="C49" i="1"/>
  <c r="G49" i="1" s="1"/>
  <c r="D48" i="1"/>
  <c r="C48" i="1"/>
  <c r="G48" i="1" s="1"/>
  <c r="D47" i="1"/>
  <c r="C47" i="1"/>
  <c r="G47" i="1" s="1"/>
  <c r="D45" i="1"/>
  <c r="C45" i="1"/>
  <c r="G45" i="1" s="1"/>
  <c r="D44" i="1"/>
  <c r="C44" i="1"/>
  <c r="G44" i="1" s="1"/>
  <c r="D43" i="1"/>
  <c r="C43" i="1"/>
  <c r="G43" i="1" s="1"/>
  <c r="D42" i="1"/>
  <c r="C42" i="1"/>
  <c r="G42" i="1" s="1"/>
  <c r="D41" i="1"/>
  <c r="C41" i="1"/>
  <c r="G41" i="1" s="1"/>
  <c r="D40" i="1"/>
  <c r="D39" i="1"/>
  <c r="C39" i="1"/>
  <c r="G39" i="1" s="1"/>
  <c r="D38" i="1"/>
  <c r="C38" i="1"/>
  <c r="G38" i="1" s="1"/>
  <c r="D37" i="1"/>
  <c r="C37" i="1"/>
  <c r="G37" i="1" s="1"/>
  <c r="D36" i="1"/>
  <c r="C36" i="1"/>
  <c r="G36" i="1" s="1"/>
  <c r="D35" i="1"/>
  <c r="C35" i="1"/>
  <c r="G35" i="1" s="1"/>
  <c r="D34" i="1"/>
  <c r="C34" i="1"/>
  <c r="G34" i="1" s="1"/>
  <c r="D33" i="1"/>
  <c r="C33" i="1"/>
  <c r="G33" i="1" s="1"/>
  <c r="D32" i="1"/>
  <c r="C32" i="1"/>
  <c r="G32" i="1" s="1"/>
  <c r="D31" i="1"/>
  <c r="C31" i="1"/>
  <c r="G31" i="1" s="1"/>
  <c r="D30" i="1"/>
  <c r="C30" i="1"/>
  <c r="G30" i="1" s="1"/>
  <c r="D29" i="1"/>
  <c r="C29" i="1"/>
  <c r="G29" i="1" s="1"/>
  <c r="D28" i="1"/>
  <c r="C28" i="1"/>
  <c r="G28" i="1" s="1"/>
  <c r="D27" i="1"/>
  <c r="C27" i="1"/>
  <c r="G27" i="1" s="1"/>
  <c r="D26" i="1"/>
  <c r="C26" i="1"/>
  <c r="G26" i="1" s="1"/>
  <c r="D25" i="1"/>
  <c r="C25" i="1"/>
  <c r="G25" i="1" s="1"/>
  <c r="D24" i="1"/>
  <c r="C24" i="1"/>
  <c r="G24" i="1" s="1"/>
  <c r="D23" i="1"/>
  <c r="C23" i="1"/>
  <c r="G23" i="1" s="1"/>
  <c r="D22" i="1"/>
  <c r="C22" i="1"/>
  <c r="G22" i="1" s="1"/>
  <c r="D21" i="1"/>
  <c r="C21" i="1"/>
  <c r="G21" i="1" s="1"/>
  <c r="D20" i="1"/>
  <c r="C20" i="1"/>
  <c r="G20" i="1" s="1"/>
  <c r="D19" i="1"/>
  <c r="C19" i="1"/>
  <c r="G19" i="1" s="1"/>
  <c r="D18" i="1"/>
  <c r="C18" i="1"/>
  <c r="G18" i="1" s="1"/>
  <c r="D17" i="1"/>
  <c r="C17" i="1"/>
  <c r="G17" i="1" s="1"/>
  <c r="D16" i="1"/>
  <c r="C16" i="1"/>
  <c r="G16" i="1" s="1"/>
  <c r="D15" i="1"/>
  <c r="C15" i="1"/>
  <c r="G15" i="1" s="1"/>
  <c r="D14" i="1"/>
  <c r="C14" i="1"/>
  <c r="G14" i="1" s="1"/>
  <c r="D13" i="1"/>
  <c r="C13" i="1"/>
  <c r="G13" i="1" s="1"/>
  <c r="D12" i="1"/>
  <c r="C12" i="1"/>
  <c r="G12" i="1" s="1"/>
  <c r="D11" i="1"/>
  <c r="C11" i="1"/>
  <c r="G11" i="1" s="1"/>
  <c r="D10" i="1"/>
  <c r="C10" i="1"/>
  <c r="G10" i="1" s="1"/>
  <c r="D9" i="1"/>
  <c r="C9" i="1"/>
  <c r="G9" i="1" s="1"/>
  <c r="D8" i="1"/>
  <c r="C8" i="1"/>
  <c r="G8" i="1" s="1"/>
  <c r="D7" i="1"/>
  <c r="C7" i="1"/>
  <c r="G7" i="1" s="1"/>
  <c r="D6" i="1"/>
  <c r="C6" i="1"/>
  <c r="G6" i="1" s="1"/>
  <c r="D5" i="1"/>
  <c r="C5" i="1"/>
  <c r="G5" i="1" s="1"/>
  <c r="D4" i="1"/>
  <c r="C4" i="1"/>
  <c r="G4" i="1" s="1"/>
  <c r="D3" i="1"/>
  <c r="C3" i="1"/>
  <c r="G3" i="1" s="1"/>
  <c r="E26" i="9" l="1"/>
  <c r="B26" i="9" s="1"/>
  <c r="E283" i="9"/>
  <c r="B283" i="9" s="1"/>
  <c r="G1436" i="1"/>
  <c r="H1436" i="1"/>
  <c r="G1408" i="1"/>
  <c r="H1408" i="1"/>
  <c r="H27" i="3"/>
  <c r="C1519" i="1"/>
  <c r="H1519" i="1" s="1"/>
  <c r="G1523" i="1"/>
  <c r="C1518" i="1"/>
  <c r="G1518" i="1" s="1"/>
  <c r="H1012" i="1"/>
  <c r="H1138" i="1"/>
  <c r="G1154" i="1"/>
  <c r="G1156" i="1"/>
  <c r="G1229" i="1"/>
  <c r="H1042" i="1"/>
  <c r="H1004" i="1"/>
  <c r="H1002" i="1"/>
  <c r="H999" i="1"/>
  <c r="E279" i="9"/>
  <c r="B279" i="9" s="1"/>
  <c r="C1236" i="1"/>
  <c r="G1236" i="1" s="1"/>
  <c r="D258" i="5"/>
  <c r="G1233" i="1"/>
  <c r="G1232" i="1"/>
  <c r="D1227" i="1"/>
  <c r="H1227" i="1" s="1"/>
  <c r="E237" i="5"/>
  <c r="I23" i="3" s="1"/>
  <c r="G1227" i="1"/>
  <c r="G1228" i="1"/>
  <c r="F250" i="5"/>
  <c r="G1223" i="1"/>
  <c r="G1224" i="1"/>
  <c r="D245" i="5"/>
  <c r="D237" i="5" s="1"/>
  <c r="G1215" i="1"/>
  <c r="G1216" i="1"/>
  <c r="G1217" i="1"/>
  <c r="F239" i="5"/>
  <c r="C1148" i="1"/>
  <c r="G1148" i="1" s="1"/>
  <c r="G1142" i="1"/>
  <c r="G1144" i="1"/>
  <c r="F164" i="5"/>
  <c r="G1138" i="1"/>
  <c r="G1137" i="1"/>
  <c r="G1127" i="1"/>
  <c r="G1135" i="1"/>
  <c r="H1096" i="1"/>
  <c r="H1097" i="1"/>
  <c r="H1099" i="1"/>
  <c r="G1064" i="1"/>
  <c r="G1056" i="1"/>
  <c r="G1060" i="1"/>
  <c r="F78" i="5"/>
  <c r="G1051" i="1"/>
  <c r="G1048" i="1"/>
  <c r="G1050" i="1"/>
  <c r="F70" i="5"/>
  <c r="C1047" i="1"/>
  <c r="G1047" i="1" s="1"/>
  <c r="G1042" i="1"/>
  <c r="C1041" i="1"/>
  <c r="G1041" i="1" s="1"/>
  <c r="G1033" i="1"/>
  <c r="G1030" i="1"/>
  <c r="G1032" i="1"/>
  <c r="F52" i="5"/>
  <c r="G1028" i="1"/>
  <c r="G1023" i="1"/>
  <c r="G1025" i="1"/>
  <c r="F45" i="5"/>
  <c r="H1023" i="1"/>
  <c r="H1025" i="1"/>
  <c r="G1018" i="1"/>
  <c r="G1013" i="1"/>
  <c r="G1014" i="1"/>
  <c r="F35" i="5"/>
  <c r="G1012" i="1"/>
  <c r="G1008" i="1"/>
  <c r="C1007" i="1"/>
  <c r="G1007" i="1" s="1"/>
  <c r="G1006" i="1"/>
  <c r="H1006" i="1"/>
  <c r="G1004" i="1"/>
  <c r="G1003" i="1"/>
  <c r="H1003" i="1"/>
  <c r="G1002" i="1"/>
  <c r="G998" i="1"/>
  <c r="F8" i="5"/>
  <c r="G986" i="1"/>
  <c r="G987" i="1"/>
  <c r="E284" i="9"/>
  <c r="B284" i="9" s="1"/>
  <c r="G1000" i="1"/>
  <c r="H1000" i="1"/>
  <c r="D12" i="5"/>
  <c r="C990" i="1" s="1"/>
  <c r="H990" i="1" s="1"/>
  <c r="G999" i="1"/>
  <c r="G990" i="1"/>
  <c r="D997" i="1"/>
  <c r="G997" i="1" s="1"/>
  <c r="F19" i="5"/>
  <c r="H997" i="1"/>
  <c r="H998" i="1"/>
  <c r="H996" i="1"/>
  <c r="H995" i="1"/>
  <c r="C1576" i="1"/>
  <c r="G1503" i="1"/>
  <c r="C1483" i="1"/>
  <c r="H1483" i="1" s="1"/>
  <c r="C1501" i="1"/>
  <c r="H1501" i="1" s="1"/>
  <c r="H1502" i="1"/>
  <c r="G1499" i="1"/>
  <c r="H1500" i="1"/>
  <c r="H1492" i="1"/>
  <c r="G1491" i="1"/>
  <c r="G1489" i="1"/>
  <c r="H1486" i="1"/>
  <c r="G1485" i="1"/>
  <c r="G1483" i="1"/>
  <c r="H1484" i="1"/>
  <c r="G1481" i="1"/>
  <c r="H1482" i="1"/>
  <c r="G289" i="1"/>
  <c r="G282" i="1"/>
  <c r="G649" i="1"/>
  <c r="G647" i="1"/>
  <c r="E274" i="9"/>
  <c r="B274" i="9" s="1"/>
  <c r="H290" i="1"/>
  <c r="G821" i="1"/>
  <c r="G719" i="1"/>
  <c r="G715" i="1"/>
  <c r="G713" i="1"/>
  <c r="G711" i="1"/>
  <c r="E40" i="9"/>
  <c r="B40" i="9" s="1"/>
  <c r="G710" i="1"/>
  <c r="G709" i="1"/>
  <c r="G703" i="1"/>
  <c r="G671" i="1"/>
  <c r="G670" i="1"/>
  <c r="G669" i="1"/>
  <c r="G668" i="1"/>
  <c r="E29" i="9"/>
  <c r="B29" i="9" s="1"/>
  <c r="G644" i="1"/>
  <c r="F652" i="4"/>
  <c r="G642" i="1"/>
  <c r="G645" i="1"/>
  <c r="G641" i="1"/>
  <c r="G406" i="1"/>
  <c r="H406" i="1"/>
  <c r="G405" i="1"/>
  <c r="D411" i="1"/>
  <c r="H404" i="1"/>
  <c r="H397" i="1"/>
  <c r="H398" i="1"/>
  <c r="G379" i="1"/>
  <c r="H378" i="1"/>
  <c r="H379" i="1"/>
  <c r="G371" i="1"/>
  <c r="H371" i="1"/>
  <c r="H367" i="1"/>
  <c r="G365" i="1"/>
  <c r="C364" i="1"/>
  <c r="G364" i="1" s="1"/>
  <c r="H351" i="1"/>
  <c r="H354" i="1"/>
  <c r="H307" i="1"/>
  <c r="H308" i="1"/>
  <c r="G291" i="1"/>
  <c r="H291" i="1"/>
  <c r="G413" i="1"/>
  <c r="H413" i="1"/>
  <c r="G412" i="1"/>
  <c r="E644" i="4"/>
  <c r="D638" i="1" s="1"/>
  <c r="H411" i="1"/>
  <c r="H412" i="1"/>
  <c r="G411" i="1"/>
  <c r="D643" i="4"/>
  <c r="H288" i="1"/>
  <c r="D644" i="4"/>
  <c r="E273" i="9"/>
  <c r="B273" i="9" s="1"/>
  <c r="H282" i="1"/>
  <c r="F288" i="4"/>
  <c r="C283" i="1"/>
  <c r="G283" i="1" s="1"/>
  <c r="C284" i="1"/>
  <c r="G284" i="1" s="1"/>
  <c r="H283" i="1"/>
  <c r="H284" i="1"/>
  <c r="F259" i="4"/>
  <c r="G257" i="1"/>
  <c r="C255" i="1"/>
  <c r="G255" i="1" s="1"/>
  <c r="E68" i="9"/>
  <c r="B68" i="9" s="1"/>
  <c r="F210" i="4"/>
  <c r="F224" i="9"/>
  <c r="H210" i="1"/>
  <c r="B224" i="9"/>
  <c r="E56" i="9"/>
  <c r="B56" i="9" s="1"/>
  <c r="G206" i="1"/>
  <c r="G209" i="1"/>
  <c r="H209" i="1"/>
  <c r="G207" i="1"/>
  <c r="H206" i="1"/>
  <c r="H207" i="1"/>
  <c r="G191" i="1"/>
  <c r="H191" i="1"/>
  <c r="G190" i="1"/>
  <c r="F188" i="4"/>
  <c r="H190" i="1"/>
  <c r="G189" i="1"/>
  <c r="H189" i="1"/>
  <c r="C184" i="1"/>
  <c r="G184" i="1" s="1"/>
  <c r="G187" i="1"/>
  <c r="H187" i="1"/>
  <c r="G186" i="1"/>
  <c r="F222" i="9"/>
  <c r="B222" i="9" s="1"/>
  <c r="H186" i="1"/>
  <c r="G183" i="1"/>
  <c r="F220" i="9"/>
  <c r="B220" i="9" s="1"/>
  <c r="H182" i="1"/>
  <c r="E44" i="9"/>
  <c r="B44" i="9" s="1"/>
  <c r="H181" i="1"/>
  <c r="F219" i="9"/>
  <c r="B219" i="9" s="1"/>
  <c r="G179" i="1"/>
  <c r="F218" i="9"/>
  <c r="B218" i="9" s="1"/>
  <c r="H179" i="1"/>
  <c r="E42" i="9"/>
  <c r="B42" i="9" s="1"/>
  <c r="G178" i="1"/>
  <c r="H178" i="1"/>
  <c r="G177" i="1"/>
  <c r="H177" i="1"/>
  <c r="G176" i="1"/>
  <c r="G175" i="1"/>
  <c r="E163" i="4"/>
  <c r="D159" i="1" s="1"/>
  <c r="F177" i="4"/>
  <c r="H175" i="1"/>
  <c r="G173" i="1"/>
  <c r="G174" i="1"/>
  <c r="H173" i="1"/>
  <c r="H174" i="1"/>
  <c r="G172" i="1"/>
  <c r="G170" i="1"/>
  <c r="H170" i="1"/>
  <c r="G169" i="1"/>
  <c r="H169" i="1"/>
  <c r="H168" i="1"/>
  <c r="G165" i="1"/>
  <c r="G167" i="1"/>
  <c r="F169" i="4"/>
  <c r="H167" i="1"/>
  <c r="H165" i="1"/>
  <c r="H166" i="1"/>
  <c r="G164" i="1"/>
  <c r="H164" i="1"/>
  <c r="G163" i="1"/>
  <c r="H163" i="1"/>
  <c r="G162" i="1"/>
  <c r="F164" i="4"/>
  <c r="H162" i="1"/>
  <c r="G160" i="1"/>
  <c r="G161" i="1"/>
  <c r="H160" i="1"/>
  <c r="H161" i="1"/>
  <c r="D163" i="4"/>
  <c r="G158" i="1"/>
  <c r="H158" i="1"/>
  <c r="D148" i="1"/>
  <c r="G157" i="1"/>
  <c r="F159" i="4"/>
  <c r="H157" i="1"/>
  <c r="G155" i="1"/>
  <c r="G156" i="1"/>
  <c r="H155" i="1"/>
  <c r="H156" i="1"/>
  <c r="G154" i="1"/>
  <c r="H154" i="1"/>
  <c r="G149" i="1"/>
  <c r="G150" i="1"/>
  <c r="H149" i="1"/>
  <c r="H150" i="1"/>
  <c r="G132" i="1"/>
  <c r="F134" i="4"/>
  <c r="H132" i="1"/>
  <c r="G130" i="1"/>
  <c r="G131" i="1"/>
  <c r="H130" i="1"/>
  <c r="H131" i="1"/>
  <c r="D133" i="4"/>
  <c r="E6" i="4"/>
  <c r="D2" i="1" s="1"/>
  <c r="F128" i="4"/>
  <c r="H124" i="1"/>
  <c r="C124" i="1"/>
  <c r="G124" i="1"/>
  <c r="G125" i="1"/>
  <c r="F125" i="4"/>
  <c r="H121" i="1"/>
  <c r="H123" i="1"/>
  <c r="C108" i="1"/>
  <c r="G108" i="1" s="1"/>
  <c r="C73" i="1"/>
  <c r="G73" i="1" s="1"/>
  <c r="G64" i="1"/>
  <c r="G66" i="1"/>
  <c r="G65" i="1"/>
  <c r="G50" i="1"/>
  <c r="F54" i="4"/>
  <c r="F214" i="9"/>
  <c r="B214" i="9" s="1"/>
  <c r="F216" i="9"/>
  <c r="B216" i="9" s="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1" i="1"/>
  <c r="H42" i="1"/>
  <c r="H43" i="1"/>
  <c r="H44" i="1"/>
  <c r="H45"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9" i="1"/>
  <c r="H80" i="1"/>
  <c r="H81" i="1"/>
  <c r="H82" i="1"/>
  <c r="H83" i="1"/>
  <c r="H84" i="1"/>
  <c r="H85" i="1"/>
  <c r="H86" i="1"/>
  <c r="H87" i="1"/>
  <c r="H88" i="1"/>
  <c r="H89" i="1"/>
  <c r="H90" i="1"/>
  <c r="H91" i="1"/>
  <c r="H92" i="1"/>
  <c r="H93" i="1"/>
  <c r="H94" i="1"/>
  <c r="H95" i="1"/>
  <c r="H96" i="1"/>
  <c r="H97" i="1"/>
  <c r="H98" i="1"/>
  <c r="H99" i="1"/>
  <c r="H100" i="1"/>
  <c r="H101" i="1"/>
  <c r="H103" i="1"/>
  <c r="H104" i="1"/>
  <c r="H105" i="1"/>
  <c r="H106" i="1"/>
  <c r="H107" i="1"/>
  <c r="H108" i="1"/>
  <c r="H109" i="1"/>
  <c r="H110" i="1"/>
  <c r="H111" i="1"/>
  <c r="H112" i="1"/>
  <c r="G486" i="1"/>
  <c r="H486" i="1"/>
  <c r="H487" i="1"/>
  <c r="H488" i="1"/>
  <c r="H489" i="1"/>
  <c r="H490" i="1"/>
  <c r="H491" i="1"/>
  <c r="H492" i="1"/>
  <c r="H493" i="1"/>
  <c r="H494" i="1"/>
  <c r="H495" i="1"/>
  <c r="H496" i="1"/>
  <c r="H497" i="1"/>
  <c r="H498" i="1"/>
  <c r="H499" i="1"/>
  <c r="H500" i="1"/>
  <c r="H501" i="1"/>
  <c r="H502" i="1"/>
  <c r="H503" i="1"/>
  <c r="H504" i="1"/>
  <c r="H505" i="1"/>
  <c r="H506" i="1"/>
  <c r="H507" i="1"/>
  <c r="H508" i="1"/>
  <c r="H510" i="1"/>
  <c r="H511" i="1"/>
  <c r="H512" i="1"/>
  <c r="H513" i="1"/>
  <c r="H514" i="1"/>
  <c r="H515" i="1"/>
  <c r="H516" i="1"/>
  <c r="H517" i="1"/>
  <c r="H518" i="1"/>
  <c r="H519" i="1"/>
  <c r="H520" i="1"/>
  <c r="H521"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20" i="1"/>
  <c r="H621" i="1"/>
  <c r="H622" i="1"/>
  <c r="H623" i="1"/>
  <c r="H624" i="1"/>
  <c r="H625" i="1"/>
  <c r="H626" i="1"/>
  <c r="H627" i="1"/>
  <c r="H628" i="1"/>
  <c r="H631" i="1"/>
  <c r="H632"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73" i="1"/>
  <c r="H974" i="1"/>
  <c r="H975" i="1"/>
  <c r="H976" i="1"/>
  <c r="H977" i="1"/>
  <c r="H978" i="1"/>
  <c r="H979" i="1"/>
  <c r="H980" i="1"/>
  <c r="H981" i="1"/>
  <c r="H982" i="1"/>
  <c r="H983" i="1"/>
  <c r="H986" i="1"/>
  <c r="H987" i="1"/>
  <c r="H988" i="1"/>
  <c r="H989" i="1"/>
  <c r="H991" i="1"/>
  <c r="H992" i="1"/>
  <c r="H993" i="1"/>
  <c r="H994" i="1"/>
  <c r="G1151" i="1"/>
  <c r="H1151"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5" i="1"/>
  <c r="H1216" i="1"/>
  <c r="H1217" i="1"/>
  <c r="H1218" i="1"/>
  <c r="H1219" i="1"/>
  <c r="H1220" i="1"/>
  <c r="H1221" i="1"/>
  <c r="H1223" i="1"/>
  <c r="H1224" i="1"/>
  <c r="H1225" i="1"/>
  <c r="H1226" i="1"/>
  <c r="H1228" i="1"/>
  <c r="H1229" i="1"/>
  <c r="H1230" i="1"/>
  <c r="H1231" i="1"/>
  <c r="H1232" i="1"/>
  <c r="H1233" i="1"/>
  <c r="H1234"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J1439" i="1"/>
  <c r="J1440" i="1"/>
  <c r="J1441" i="1"/>
  <c r="J1442" i="1"/>
  <c r="J1443" i="1"/>
  <c r="J1444" i="1"/>
  <c r="J1446" i="1"/>
  <c r="H1446" i="1"/>
  <c r="G1446" i="1"/>
  <c r="I1446" i="1" s="1"/>
  <c r="J1447" i="1"/>
  <c r="H1447" i="1"/>
  <c r="G1447" i="1"/>
  <c r="J1448" i="1"/>
  <c r="H1448" i="1"/>
  <c r="G1448" i="1"/>
  <c r="I1448" i="1" s="1"/>
  <c r="J1449" i="1"/>
  <c r="H1449" i="1"/>
  <c r="G1449" i="1"/>
  <c r="I1449" i="1" s="1"/>
  <c r="J1450" i="1"/>
  <c r="H1450" i="1"/>
  <c r="G1450" i="1"/>
  <c r="I1450" i="1" s="1"/>
  <c r="J1451" i="1"/>
  <c r="H1451" i="1"/>
  <c r="G1451" i="1"/>
  <c r="I1451" i="1" s="1"/>
  <c r="J1452" i="1"/>
  <c r="H1452" i="1"/>
  <c r="G1452" i="1"/>
  <c r="I1452" i="1" s="1"/>
  <c r="G1453" i="1"/>
  <c r="J1455" i="1"/>
  <c r="H1455" i="1"/>
  <c r="G1455" i="1"/>
  <c r="J1456" i="1"/>
  <c r="H1456" i="1"/>
  <c r="G1456" i="1"/>
  <c r="J1457" i="1"/>
  <c r="H1457" i="1"/>
  <c r="G1457" i="1"/>
  <c r="I1457" i="1" s="1"/>
  <c r="J1458" i="1"/>
  <c r="H1458" i="1"/>
  <c r="G1458" i="1"/>
  <c r="J1459" i="1"/>
  <c r="H1459" i="1"/>
  <c r="G1459" i="1"/>
  <c r="I1459" i="1" s="1"/>
  <c r="J1460" i="1"/>
  <c r="H1460" i="1"/>
  <c r="G1460" i="1"/>
  <c r="I1460" i="1" s="1"/>
  <c r="G1461" i="1"/>
  <c r="G1470" i="1"/>
  <c r="J1476" i="1"/>
  <c r="H1476" i="1"/>
  <c r="G1476" i="1"/>
  <c r="J1477" i="1"/>
  <c r="H1477" i="1"/>
  <c r="G1477" i="1"/>
  <c r="I1477" i="1" s="1"/>
  <c r="J1478" i="1"/>
  <c r="H1478" i="1"/>
  <c r="G1478" i="1"/>
  <c r="I1478" i="1" s="1"/>
  <c r="J1479" i="1"/>
  <c r="H1479" i="1"/>
  <c r="G1479" i="1"/>
  <c r="I1479" i="1" s="1"/>
  <c r="G1480" i="1"/>
  <c r="H1518"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E408" i="4"/>
  <c r="D403" i="1" s="1"/>
  <c r="H22" i="3"/>
  <c r="G1412" i="1"/>
  <c r="H1412" i="1"/>
  <c r="G1414" i="1"/>
  <c r="G1416" i="1"/>
  <c r="G1418" i="1"/>
  <c r="G1420" i="1"/>
  <c r="G1422" i="1"/>
  <c r="G1424" i="1"/>
  <c r="G1426" i="1"/>
  <c r="G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E412" i="4"/>
  <c r="I16" i="3"/>
  <c r="D44" i="4"/>
  <c r="D50" i="4"/>
  <c r="D82" i="4"/>
  <c r="D106" i="4"/>
  <c r="D124" i="4"/>
  <c r="D152" i="4"/>
  <c r="D196" i="4"/>
  <c r="D224" i="4"/>
  <c r="D252" i="4"/>
  <c r="D299" i="4"/>
  <c r="D311" i="4"/>
  <c r="D351" i="4"/>
  <c r="D363" i="4"/>
  <c r="E421" i="4"/>
  <c r="E459" i="4"/>
  <c r="D453" i="1" s="1"/>
  <c r="H453" i="1" s="1"/>
  <c r="D472" i="4"/>
  <c r="F473" i="4"/>
  <c r="E515" i="4"/>
  <c r="D509" i="1" s="1"/>
  <c r="H509" i="1" s="1"/>
  <c r="D529" i="4"/>
  <c r="D567" i="4"/>
  <c r="D593" i="4"/>
  <c r="F603" i="4"/>
  <c r="E625" i="4"/>
  <c r="D619" i="1" s="1"/>
  <c r="G619" i="1" s="1"/>
  <c r="E7" i="5"/>
  <c r="H286" i="9"/>
  <c r="E87" i="5"/>
  <c r="F119" i="5"/>
  <c r="G287" i="9"/>
  <c r="E287" i="9" s="1"/>
  <c r="B287" i="9" s="1"/>
  <c r="D146" i="5"/>
  <c r="F149" i="5"/>
  <c r="H289" i="9"/>
  <c r="E176" i="5"/>
  <c r="F176" i="5" s="1"/>
  <c r="F190" i="5"/>
  <c r="F206" i="5"/>
  <c r="F238" i="5"/>
  <c r="E5" i="6"/>
  <c r="D89" i="6"/>
  <c r="G1445" i="1"/>
  <c r="D420" i="4"/>
  <c r="F485" i="4"/>
  <c r="F581" i="4"/>
  <c r="F13" i="5"/>
  <c r="D68" i="5"/>
  <c r="F79" i="5"/>
  <c r="F135" i="5"/>
  <c r="G289" i="9"/>
  <c r="F177" i="5"/>
  <c r="F180" i="5"/>
  <c r="F246" i="5"/>
  <c r="F115" i="6"/>
  <c r="D141" i="6"/>
  <c r="D42" i="8"/>
  <c r="G294" i="9" s="1"/>
  <c r="E294" i="9" s="1"/>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L212"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65" i="9"/>
  <c r="H164"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3" i="9"/>
  <c r="E163" i="9" s="1"/>
  <c r="B163" i="9" s="1"/>
  <c r="G162" i="9"/>
  <c r="E162" i="9" s="1"/>
  <c r="B162" i="9" s="1"/>
  <c r="G161" i="9"/>
  <c r="E161" i="9" s="1"/>
  <c r="B161" i="9" s="1"/>
  <c r="G160" i="9"/>
  <c r="E160" i="9" s="1"/>
  <c r="B160" i="9" s="1"/>
  <c r="I10" i="9"/>
  <c r="F417" i="4"/>
  <c r="E286" i="9"/>
  <c r="B286" i="9" s="1"/>
  <c r="F88" i="5"/>
  <c r="G297" i="9"/>
  <c r="E297" i="9" s="1"/>
  <c r="B226" i="9"/>
  <c r="B228" i="9"/>
  <c r="B230" i="9"/>
  <c r="B232" i="9"/>
  <c r="B234" i="9"/>
  <c r="B236" i="9"/>
  <c r="B238" i="9"/>
  <c r="B240" i="9"/>
  <c r="B242" i="9"/>
  <c r="B244" i="9"/>
  <c r="B246" i="9"/>
  <c r="B248" i="9"/>
  <c r="B250" i="9"/>
  <c r="B252" i="9"/>
  <c r="B254" i="9"/>
  <c r="B256" i="9"/>
  <c r="B258" i="9"/>
  <c r="B260" i="9"/>
  <c r="B262" i="9"/>
  <c r="B264" i="9"/>
  <c r="B266" i="9"/>
  <c r="B268" i="9"/>
  <c r="B270" i="9"/>
  <c r="I1456" i="1" l="1"/>
  <c r="I1455" i="1"/>
  <c r="G1519" i="1"/>
  <c r="D1214" i="1"/>
  <c r="H1148" i="1"/>
  <c r="H1007" i="1"/>
  <c r="H1236" i="1"/>
  <c r="F258" i="5"/>
  <c r="C1235" i="1"/>
  <c r="C1214" i="1"/>
  <c r="G1214" i="1" s="1"/>
  <c r="F237" i="5"/>
  <c r="H23" i="3"/>
  <c r="D175" i="5"/>
  <c r="H1214" i="1"/>
  <c r="F245" i="5"/>
  <c r="C1222" i="1"/>
  <c r="E289" i="9"/>
  <c r="B289" i="9" s="1"/>
  <c r="H1047" i="1"/>
  <c r="H1041" i="1"/>
  <c r="D7" i="5"/>
  <c r="C985" i="1" s="1"/>
  <c r="F12" i="5"/>
  <c r="F7" i="5"/>
  <c r="G1576" i="1"/>
  <c r="H1576" i="1"/>
  <c r="G1501" i="1"/>
  <c r="F212" i="9"/>
  <c r="B212" i="9" s="1"/>
  <c r="H364" i="1"/>
  <c r="F644" i="4"/>
  <c r="C638" i="1"/>
  <c r="F643" i="4"/>
  <c r="C637" i="1"/>
  <c r="H255" i="1"/>
  <c r="H184" i="1"/>
  <c r="E151" i="4"/>
  <c r="E289" i="4" s="1"/>
  <c r="F163" i="4"/>
  <c r="C159" i="1"/>
  <c r="F133" i="4"/>
  <c r="C129" i="1"/>
  <c r="B294" i="9"/>
  <c r="B297" i="9"/>
  <c r="E296" i="9"/>
  <c r="I10" i="3" s="1"/>
  <c r="H21" i="3"/>
  <c r="C1046" i="1"/>
  <c r="F89" i="6"/>
  <c r="C1383" i="1"/>
  <c r="F146" i="5"/>
  <c r="C1124" i="1"/>
  <c r="F593" i="4"/>
  <c r="C587" i="1"/>
  <c r="D528" i="4"/>
  <c r="F529" i="4"/>
  <c r="C523" i="1"/>
  <c r="F363" i="4"/>
  <c r="C358" i="1"/>
  <c r="F311" i="4"/>
  <c r="C306" i="1"/>
  <c r="F252" i="4"/>
  <c r="C248" i="1"/>
  <c r="F196" i="4"/>
  <c r="C192" i="1"/>
  <c r="F124" i="4"/>
  <c r="C120" i="1"/>
  <c r="F82" i="4"/>
  <c r="C78" i="1"/>
  <c r="F44" i="4"/>
  <c r="C40" i="1"/>
  <c r="D407" i="1"/>
  <c r="I1474" i="1"/>
  <c r="I1472" i="1"/>
  <c r="I1467" i="1"/>
  <c r="I1465" i="1"/>
  <c r="I1463" i="1"/>
  <c r="C1152" i="1"/>
  <c r="I1458" i="1"/>
  <c r="I1447" i="1"/>
  <c r="G509" i="1"/>
  <c r="G453" i="1"/>
  <c r="E165" i="9"/>
  <c r="B165" i="9" s="1"/>
  <c r="B191" i="9"/>
  <c r="K1432" i="9"/>
  <c r="G295" i="9"/>
  <c r="E295" i="9" s="1"/>
  <c r="B295" i="9" s="1"/>
  <c r="I34" i="3"/>
  <c r="C1517" i="1"/>
  <c r="C1435" i="1"/>
  <c r="H28" i="3"/>
  <c r="F420" i="4"/>
  <c r="D635" i="4"/>
  <c r="C414" i="1"/>
  <c r="E141" i="6"/>
  <c r="F141" i="6" s="1"/>
  <c r="I24" i="3"/>
  <c r="D1299" i="1"/>
  <c r="E175" i="5"/>
  <c r="D1152" i="1" s="1"/>
  <c r="I22" i="3"/>
  <c r="D1153" i="1"/>
  <c r="E68" i="5"/>
  <c r="F68" i="5" s="1"/>
  <c r="D1065" i="1"/>
  <c r="I20" i="3"/>
  <c r="D985" i="1"/>
  <c r="F567" i="4"/>
  <c r="C561" i="1"/>
  <c r="F472" i="4"/>
  <c r="C466" i="1"/>
  <c r="E420" i="4"/>
  <c r="D415" i="1"/>
  <c r="D350" i="4"/>
  <c r="F351" i="4"/>
  <c r="C346" i="1"/>
  <c r="D298" i="4"/>
  <c r="F299" i="4"/>
  <c r="C294" i="1"/>
  <c r="F224" i="4"/>
  <c r="C220" i="1"/>
  <c r="H20" i="9"/>
  <c r="G20" i="9"/>
  <c r="D151" i="4"/>
  <c r="F152" i="4"/>
  <c r="C148" i="1"/>
  <c r="F106" i="4"/>
  <c r="C102" i="1"/>
  <c r="F50" i="4"/>
  <c r="C46" i="1"/>
  <c r="D6" i="4"/>
  <c r="E528" i="4"/>
  <c r="I1476" i="1"/>
  <c r="H619" i="1"/>
  <c r="G1235" i="1" l="1"/>
  <c r="H1235" i="1"/>
  <c r="G1222" i="1"/>
  <c r="H1222" i="1"/>
  <c r="F175" i="5"/>
  <c r="H20" i="3"/>
  <c r="D6" i="5"/>
  <c r="G276" i="9" s="1"/>
  <c r="G637" i="1"/>
  <c r="H637" i="1"/>
  <c r="G638" i="1"/>
  <c r="H638" i="1"/>
  <c r="E290" i="4"/>
  <c r="D286" i="1" s="1"/>
  <c r="D285" i="1"/>
  <c r="E291" i="4"/>
  <c r="D287" i="1" s="1"/>
  <c r="E413" i="4"/>
  <c r="E414" i="4" s="1"/>
  <c r="D409" i="1" s="1"/>
  <c r="D147" i="1"/>
  <c r="I17" i="3"/>
  <c r="G159" i="1"/>
  <c r="H159" i="1"/>
  <c r="E20" i="9"/>
  <c r="E19" i="9" s="1"/>
  <c r="G129" i="1"/>
  <c r="H129" i="1"/>
  <c r="D407" i="4"/>
  <c r="F298" i="4"/>
  <c r="C293" i="1"/>
  <c r="H415" i="1"/>
  <c r="G415" i="1"/>
  <c r="I21" i="3"/>
  <c r="D1046" i="1"/>
  <c r="G1046" i="1" s="1"/>
  <c r="H1299" i="1"/>
  <c r="G1299" i="1"/>
  <c r="I28" i="3"/>
  <c r="D1435" i="1"/>
  <c r="H9" i="3" s="1"/>
  <c r="F635" i="4"/>
  <c r="C629" i="1"/>
  <c r="G299" i="9"/>
  <c r="E299" i="9" s="1"/>
  <c r="H1517" i="1"/>
  <c r="G1517" i="1"/>
  <c r="H11" i="3"/>
  <c r="G1152" i="1"/>
  <c r="H1152" i="1"/>
  <c r="E640" i="4"/>
  <c r="G587" i="1"/>
  <c r="H587" i="1"/>
  <c r="G1124" i="1"/>
  <c r="H1124" i="1"/>
  <c r="G1383" i="1"/>
  <c r="H1383" i="1"/>
  <c r="E293" i="9"/>
  <c r="D412" i="4"/>
  <c r="F6" i="4"/>
  <c r="H16" i="3"/>
  <c r="C2" i="1"/>
  <c r="B20" i="9"/>
  <c r="G220" i="1"/>
  <c r="H220" i="1"/>
  <c r="G294" i="1"/>
  <c r="H294" i="1"/>
  <c r="G466" i="1"/>
  <c r="H466" i="1"/>
  <c r="G561" i="1"/>
  <c r="H561" i="1"/>
  <c r="G985" i="1"/>
  <c r="H985" i="1"/>
  <c r="E636" i="4"/>
  <c r="D630" i="1" s="1"/>
  <c r="D522" i="1"/>
  <c r="G46" i="1"/>
  <c r="H46" i="1"/>
  <c r="G102" i="1"/>
  <c r="H102" i="1"/>
  <c r="G148" i="1"/>
  <c r="H148" i="1"/>
  <c r="D289" i="4"/>
  <c r="F151" i="4"/>
  <c r="H17" i="3"/>
  <c r="C147" i="1"/>
  <c r="G346" i="1"/>
  <c r="H346" i="1"/>
  <c r="D408" i="4"/>
  <c r="F350" i="4"/>
  <c r="C345" i="1"/>
  <c r="E635" i="4"/>
  <c r="D629" i="1" s="1"/>
  <c r="D414" i="1"/>
  <c r="E6" i="5"/>
  <c r="H1065" i="1"/>
  <c r="G1065" i="1"/>
  <c r="G1153" i="1"/>
  <c r="H1153" i="1"/>
  <c r="G414" i="1"/>
  <c r="H414" i="1"/>
  <c r="G1435" i="1"/>
  <c r="E639" i="4"/>
  <c r="G40" i="1"/>
  <c r="H40" i="1"/>
  <c r="G78" i="1"/>
  <c r="H78" i="1"/>
  <c r="G120" i="1"/>
  <c r="H120" i="1"/>
  <c r="G192" i="1"/>
  <c r="H192" i="1"/>
  <c r="G248" i="1"/>
  <c r="H248" i="1"/>
  <c r="G306" i="1"/>
  <c r="H306" i="1"/>
  <c r="G358" i="1"/>
  <c r="H358" i="1"/>
  <c r="G523" i="1"/>
  <c r="H523" i="1"/>
  <c r="D636" i="4"/>
  <c r="F528" i="4"/>
  <c r="C522" i="1"/>
  <c r="H1435" i="1" l="1"/>
  <c r="H1046" i="1"/>
  <c r="F6" i="5"/>
  <c r="C984" i="1"/>
  <c r="D408" i="1"/>
  <c r="E415" i="4"/>
  <c r="D410" i="1" s="1"/>
  <c r="F636" i="4"/>
  <c r="C630" i="1"/>
  <c r="H276" i="9"/>
  <c r="D984" i="1"/>
  <c r="H8" i="3" s="1"/>
  <c r="G147" i="1"/>
  <c r="H147" i="1"/>
  <c r="G282" i="9"/>
  <c r="E282" i="9" s="1"/>
  <c r="B282" i="9" s="1"/>
  <c r="E642" i="4"/>
  <c r="D634" i="1"/>
  <c r="E641" i="4"/>
  <c r="D633" i="1"/>
  <c r="G345" i="1"/>
  <c r="H345" i="1"/>
  <c r="F408" i="4"/>
  <c r="C403" i="1"/>
  <c r="D413" i="4"/>
  <c r="D414" i="4" s="1"/>
  <c r="D291" i="4"/>
  <c r="F289" i="4"/>
  <c r="C285" i="1"/>
  <c r="D290" i="4"/>
  <c r="E276" i="9"/>
  <c r="N3" i="9"/>
  <c r="I11" i="3"/>
  <c r="G629" i="1"/>
  <c r="H629" i="1"/>
  <c r="G522" i="1"/>
  <c r="H522" i="1"/>
  <c r="G2" i="1"/>
  <c r="H2" i="1"/>
  <c r="D639" i="4"/>
  <c r="F412" i="4"/>
  <c r="C407" i="1"/>
  <c r="B299" i="9"/>
  <c r="E298" i="9"/>
  <c r="K3" i="9"/>
  <c r="I9" i="3"/>
  <c r="G293" i="1"/>
  <c r="H293" i="1"/>
  <c r="F407" i="4"/>
  <c r="C402" i="1"/>
  <c r="H984" i="1" l="1"/>
  <c r="G984" i="1"/>
  <c r="G402" i="1"/>
  <c r="H402" i="1"/>
  <c r="F639" i="4"/>
  <c r="C633" i="1"/>
  <c r="G407" i="1"/>
  <c r="H407" i="1"/>
  <c r="F414" i="4"/>
  <c r="C409" i="1"/>
  <c r="F290" i="4"/>
  <c r="C286" i="1"/>
  <c r="D640" i="4"/>
  <c r="D415" i="4"/>
  <c r="F413" i="4"/>
  <c r="C408" i="1"/>
  <c r="E645" i="4"/>
  <c r="D635" i="1"/>
  <c r="E646" i="4"/>
  <c r="D636" i="1"/>
  <c r="G630" i="1"/>
  <c r="H630" i="1"/>
  <c r="M3" i="9"/>
  <c r="B276" i="9"/>
  <c r="E275" i="9"/>
  <c r="I8" i="3" s="1"/>
  <c r="G285" i="1"/>
  <c r="H285" i="1"/>
  <c r="F291" i="4"/>
  <c r="C287" i="1"/>
  <c r="G403" i="1"/>
  <c r="H403" i="1"/>
  <c r="I19" i="3" l="1"/>
  <c r="D640" i="1"/>
  <c r="I18" i="3"/>
  <c r="D639" i="1"/>
  <c r="D642" i="4"/>
  <c r="F640" i="4"/>
  <c r="C634" i="1"/>
  <c r="G287" i="1"/>
  <c r="H287" i="1"/>
  <c r="G408" i="1"/>
  <c r="H408" i="1"/>
  <c r="F415" i="4"/>
  <c r="C410" i="1"/>
  <c r="G286" i="1"/>
  <c r="H286" i="1"/>
  <c r="G409" i="1"/>
  <c r="H409" i="1"/>
  <c r="G633" i="1"/>
  <c r="H633" i="1"/>
  <c r="D641" i="4"/>
  <c r="F641" i="4" l="1"/>
  <c r="D645" i="4"/>
  <c r="C635" i="1"/>
  <c r="G410" i="1"/>
  <c r="H410" i="1"/>
  <c r="G634" i="1"/>
  <c r="H634" i="1"/>
  <c r="D646" i="4"/>
  <c r="F642" i="4"/>
  <c r="C636" i="1"/>
  <c r="G635" i="1" l="1"/>
  <c r="H635" i="1"/>
  <c r="G636" i="1"/>
  <c r="H636" i="1"/>
  <c r="F646" i="4"/>
  <c r="H19" i="3"/>
  <c r="C640" i="1"/>
  <c r="F645" i="4"/>
  <c r="H18" i="3"/>
  <c r="C639" i="1"/>
  <c r="H7" i="3" l="1"/>
  <c r="J3" i="9" s="1"/>
  <c r="G639" i="1"/>
  <c r="H639" i="1"/>
  <c r="G640" i="1"/>
  <c r="H640" i="1"/>
  <c r="I7" i="3" l="1"/>
  <c r="M272" i="9"/>
  <c r="L272" i="9"/>
  <c r="G18" i="9"/>
  <c r="H18" i="9"/>
  <c r="H16" i="9"/>
  <c r="J5" i="9"/>
  <c r="K6" i="9"/>
  <c r="I8" i="9"/>
  <c r="J9" i="9"/>
  <c r="K10" i="9"/>
  <c r="I12" i="9"/>
  <c r="J13" i="9"/>
  <c r="I17" i="9"/>
  <c r="L16" i="9"/>
  <c r="M15" i="9"/>
  <c r="I5" i="9"/>
  <c r="J6" i="9"/>
  <c r="K7" i="9"/>
  <c r="I9" i="9"/>
  <c r="J10" i="9"/>
  <c r="K11" i="9"/>
  <c r="I13" i="9"/>
  <c r="G15" i="9"/>
  <c r="M16" i="9"/>
  <c r="I6" i="9"/>
  <c r="E6" i="9" s="1"/>
  <c r="B6" i="9" s="1"/>
  <c r="J7" i="9"/>
  <c r="K8" i="9"/>
  <c r="J11" i="9"/>
  <c r="K12" i="9"/>
  <c r="H15" i="9"/>
  <c r="G17" i="9"/>
  <c r="G16" i="9"/>
  <c r="J17" i="9"/>
  <c r="K5" i="9"/>
  <c r="I7" i="9"/>
  <c r="J8" i="9"/>
  <c r="K9" i="9"/>
  <c r="I11" i="9"/>
  <c r="J12" i="9"/>
  <c r="K13" i="9"/>
  <c r="L15" i="9"/>
  <c r="F15" i="9" s="1"/>
  <c r="H17" i="9"/>
  <c r="E10" i="9" l="1"/>
  <c r="B10" i="9" s="1"/>
  <c r="E11" i="9"/>
  <c r="B11" i="9" s="1"/>
  <c r="E16" i="9"/>
  <c r="F272" i="9"/>
  <c r="F19" i="9" s="1"/>
  <c r="E7" i="9"/>
  <c r="B7" i="9" s="1"/>
  <c r="E13" i="9"/>
  <c r="B13" i="9" s="1"/>
  <c r="E5" i="9"/>
  <c r="F16" i="9"/>
  <c r="F14" i="9" s="1"/>
  <c r="E8" i="9"/>
  <c r="B8" i="9" s="1"/>
  <c r="B272" i="9"/>
  <c r="E17" i="9"/>
  <c r="B17" i="9" s="1"/>
  <c r="E15" i="9"/>
  <c r="E9" i="9"/>
  <c r="B9" i="9" s="1"/>
  <c r="E12" i="9"/>
  <c r="B12" i="9" s="1"/>
  <c r="E18" i="9"/>
  <c r="B18" i="9" s="1"/>
  <c r="B16" i="9" l="1"/>
  <c r="B15" i="9"/>
  <c r="E14" i="9"/>
  <c r="F3" i="9"/>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<sst xmlns="http://schemas.openxmlformats.org/spreadsheetml/2006/main" count="4313" uniqueCount="3393">
  <si>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</si>
  <si>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</si>
  <si>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</si>
  <si>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</si>
  <si>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</si>
  <si>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</si>
  <si>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</si>
  <si>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</si>
  <si>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</si>
  <si>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</si>
  <si>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</si>
  <si>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</si>
  <si>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</si>
  <si>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</si>
  <si>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</si>
  <si>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</si>
  <si>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</si>
  <si>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</si>
  <si>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</si>
  <si>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</si>
  <si>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</si>
  <si>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</si>
  <si>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</si>
  <si>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</si>
  <si>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</si>
  <si>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</si>
  <si>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</si>
  <si>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</si>
  <si>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</si>
  <si>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</si>
  <si>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</si>
  <si>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SREDNJA ŠKOLA DUGA RESA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</si>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</sst>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9588423</v>
      </c>
      <c r="D2" s="6">
        <f>'PR-RAS'!E6</f>
        <v>10657433.760000002</v>
      </c>
      <c r="E2" s="6">
        <v>0</v>
      </c>
      <c r="F2" s="6">
        <v>0</v>
      </c>
      <c r="G2" s="7">
        <f t="shared" ref="G2:G264" si="0">(B2/1000)*(C2*1+D2*2)</f>
        <v>30903.290520000002</v>
      </c>
      <c r="H2" s="7">
        <f t="shared" ref="H2:H264" si="1">ABS(C2-ROUND(C2,0))+ABS(D2-ROUND(D2,0))</f>
        <v>0.23999999836087227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7159769</v>
      </c>
      <c r="D46" s="1">
        <f>'PR-RAS'!E50</f>
        <v>7407938.5600000005</v>
      </c>
      <c r="E46" s="1">
        <v>0</v>
      </c>
      <c r="F46" s="1">
        <v>0</v>
      </c>
      <c r="G46" s="2">
        <f t="shared" si="0"/>
        <v>988904.07539999997</v>
      </c>
      <c r="H46" s="2">
        <f t="shared" si="1"/>
        <v>0.43999999947845936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258700</v>
      </c>
      <c r="D50" s="1">
        <f>'PR-RAS'!E54</f>
        <v>64246.22</v>
      </c>
      <c r="E50" s="1">
        <v>0</v>
      </c>
      <c r="F50" s="1">
        <v>0</v>
      </c>
      <c r="G50" s="2">
        <f t="shared" si="0"/>
        <v>18972.42956</v>
      </c>
      <c r="H50" s="2">
        <f t="shared" si="1"/>
        <v>0.22000000000116415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258700</v>
      </c>
      <c r="D53" s="1">
        <f>'PR-RAS'!E57</f>
        <v>64246.22</v>
      </c>
      <c r="E53" s="1">
        <v>0</v>
      </c>
      <c r="F53" s="1">
        <v>0</v>
      </c>
      <c r="G53" s="2">
        <f t="shared" si="0"/>
        <v>20134.006880000001</v>
      </c>
      <c r="H53" s="2">
        <f t="shared" si="1"/>
        <v>0.22000000000116415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6888569</v>
      </c>
      <c r="D64" s="1">
        <f>'PR-RAS'!E68</f>
        <v>7343692.3400000008</v>
      </c>
      <c r="E64" s="1">
        <v>0</v>
      </c>
      <c r="F64" s="1">
        <v>0</v>
      </c>
      <c r="G64" s="2">
        <f t="shared" si="0"/>
        <v>1359285.0818399999</v>
      </c>
      <c r="H64" s="2">
        <f t="shared" si="1"/>
        <v>0.34000000078231096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6850508</v>
      </c>
      <c r="D65" s="1">
        <f>'PR-RAS'!E69</f>
        <v>6952429.6500000004</v>
      </c>
      <c r="E65" s="1">
        <v>0</v>
      </c>
      <c r="F65" s="1">
        <v>0</v>
      </c>
      <c r="G65" s="2">
        <f t="shared" si="0"/>
        <v>1328343.5072000001</v>
      </c>
      <c r="H65" s="2">
        <f t="shared" si="1"/>
        <v>0.34999999962747097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38061</v>
      </c>
      <c r="D66" s="1">
        <f>'PR-RAS'!E70</f>
        <v>391262.69</v>
      </c>
      <c r="E66" s="1">
        <v>0</v>
      </c>
      <c r="F66" s="1">
        <v>0</v>
      </c>
      <c r="G66" s="2">
        <f t="shared" si="0"/>
        <v>53338.114700000006</v>
      </c>
      <c r="H66" s="2">
        <f t="shared" si="1"/>
        <v>0.30999999999767169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12500</v>
      </c>
      <c r="D73" s="1">
        <f>'PR-RAS'!E77</f>
        <v>0</v>
      </c>
      <c r="E73" s="1">
        <v>0</v>
      </c>
      <c r="F73" s="1">
        <v>0</v>
      </c>
      <c r="G73" s="2">
        <f t="shared" si="0"/>
        <v>899.99999999999989</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12500</v>
      </c>
      <c r="D74" s="1">
        <f>'PR-RAS'!E78</f>
        <v>0</v>
      </c>
      <c r="E74" s="1">
        <v>0</v>
      </c>
      <c r="F74" s="1">
        <v>0</v>
      </c>
      <c r="G74" s="2">
        <f t="shared" si="0"/>
        <v>912.49999999999989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342663</v>
      </c>
      <c r="D102" s="1">
        <f>'PR-RAS'!E106</f>
        <v>427423.65</v>
      </c>
      <c r="E102" s="1">
        <v>0</v>
      </c>
      <c r="F102" s="1">
        <v>0</v>
      </c>
      <c r="G102" s="2">
        <f t="shared" si="0"/>
        <v>120948.54030000001</v>
      </c>
      <c r="H102" s="2">
        <f t="shared" si="1"/>
        <v>0.34999999997671694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342663</v>
      </c>
      <c r="D108" s="1">
        <f>'PR-RAS'!E112</f>
        <v>427423.65</v>
      </c>
      <c r="E108" s="1">
        <v>0</v>
      </c>
      <c r="F108" s="1">
        <v>0</v>
      </c>
      <c r="G108" s="2">
        <f t="shared" si="0"/>
        <v>128133.6021</v>
      </c>
      <c r="H108" s="2">
        <f t="shared" si="1"/>
        <v>0.34999999997671694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342663</v>
      </c>
      <c r="D113" s="1">
        <f>'PR-RAS'!E117</f>
        <v>427423.65</v>
      </c>
      <c r="E113" s="1">
        <v>0</v>
      </c>
      <c r="F113" s="1">
        <v>0</v>
      </c>
      <c r="G113" s="2">
        <f t="shared" si="0"/>
        <v>134121.15360000002</v>
      </c>
      <c r="H113" s="2">
        <f t="shared" si="1"/>
        <v>0.34999999997671694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795626</v>
      </c>
      <c r="D120" s="1">
        <f>'PR-RAS'!E124</f>
        <v>1165362.1500000001</v>
      </c>
      <c r="E120" s="1">
        <v>0</v>
      </c>
      <c r="F120" s="1">
        <v>0</v>
      </c>
      <c r="G120" s="2">
        <f t="shared" si="0"/>
        <v>372035.68570000003</v>
      </c>
      <c r="H120" s="2">
        <f t="shared" si="1"/>
        <v>0.15000000013969839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795226</v>
      </c>
      <c r="D121" s="1">
        <f>'PR-RAS'!E125</f>
        <v>1163709.3400000001</v>
      </c>
      <c r="E121" s="1">
        <v>0</v>
      </c>
      <c r="F121" s="1">
        <v>0</v>
      </c>
      <c r="G121" s="2">
        <f t="shared" si="0"/>
        <v>374717.3616</v>
      </c>
      <c r="H121" s="2">
        <f t="shared" si="1"/>
        <v>0.34000000008381903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795226</v>
      </c>
      <c r="D123" s="1">
        <f>'PR-RAS'!E127</f>
        <v>1163709.3400000001</v>
      </c>
      <c r="E123" s="1">
        <v>0</v>
      </c>
      <c r="F123" s="1">
        <v>0</v>
      </c>
      <c r="G123" s="2">
        <f t="shared" si="0"/>
        <v>380962.65096</v>
      </c>
      <c r="H123" s="2">
        <f t="shared" si="1"/>
        <v>0.34000000008381903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400</v>
      </c>
      <c r="D124" s="1">
        <f>'PR-RAS'!E128</f>
        <v>1652.81</v>
      </c>
      <c r="E124" s="1">
        <v>0</v>
      </c>
      <c r="F124" s="1">
        <v>0</v>
      </c>
      <c r="G124" s="2">
        <f t="shared" si="0"/>
        <v>455.79125999999997</v>
      </c>
      <c r="H124" s="2">
        <f t="shared" si="1"/>
        <v>0.19000000000005457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400</v>
      </c>
      <c r="E125" s="1">
        <v>0</v>
      </c>
      <c r="F125" s="1">
        <v>0</v>
      </c>
      <c r="G125" s="2">
        <f t="shared" si="0"/>
        <v>99.2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400</v>
      </c>
      <c r="D126" s="1">
        <f>'PR-RAS'!E130</f>
        <v>1252.81</v>
      </c>
      <c r="E126" s="1">
        <v>0</v>
      </c>
      <c r="F126" s="1">
        <v>0</v>
      </c>
      <c r="G126" s="2">
        <f t="shared" si="0"/>
        <v>363.20249999999999</v>
      </c>
      <c r="H126" s="2">
        <f t="shared" si="1"/>
        <v>0.19000000000005457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1290365</v>
      </c>
      <c r="D129" s="1">
        <f>'PR-RAS'!E133</f>
        <v>1656709.4</v>
      </c>
      <c r="E129" s="1">
        <v>0</v>
      </c>
      <c r="F129" s="1">
        <v>0</v>
      </c>
      <c r="G129" s="2">
        <f t="shared" si="0"/>
        <v>589284.32640000002</v>
      </c>
      <c r="H129" s="2">
        <f t="shared" si="1"/>
        <v>0.39999999990686774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1290365</v>
      </c>
      <c r="D130" s="1">
        <f>'PR-RAS'!E134</f>
        <v>1656709.4</v>
      </c>
      <c r="E130" s="1">
        <v>0</v>
      </c>
      <c r="F130" s="1">
        <v>0</v>
      </c>
      <c r="G130" s="2">
        <f t="shared" si="0"/>
        <v>593888.1102</v>
      </c>
      <c r="H130" s="2">
        <f t="shared" si="1"/>
        <v>0.39999999990686774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1210782</v>
      </c>
      <c r="D131" s="1">
        <f>'PR-RAS'!E135</f>
        <v>1307709.3999999999</v>
      </c>
      <c r="E131" s="1">
        <v>0</v>
      </c>
      <c r="F131" s="1">
        <v>0</v>
      </c>
      <c r="G131" s="2">
        <f t="shared" si="0"/>
        <v>497406.10399999999</v>
      </c>
      <c r="H131" s="2">
        <f t="shared" si="1"/>
        <v>0.39999999990686774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79583</v>
      </c>
      <c r="D132" s="1">
        <f>'PR-RAS'!E136</f>
        <v>349000</v>
      </c>
      <c r="E132" s="1">
        <v>0</v>
      </c>
      <c r="F132" s="1">
        <v>0</v>
      </c>
      <c r="G132" s="2">
        <f t="shared" si="0"/>
        <v>101863.37300000001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9327916</v>
      </c>
      <c r="D147" s="1">
        <f>'PR-RAS'!E151</f>
        <v>9803382.7899999991</v>
      </c>
      <c r="E147" s="1">
        <v>0</v>
      </c>
      <c r="F147" s="1">
        <v>0</v>
      </c>
      <c r="G147" s="2">
        <f t="shared" si="0"/>
        <v>4224463.5106799994</v>
      </c>
      <c r="H147" s="2">
        <f t="shared" si="1"/>
        <v>0.21000000089406967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6838629</v>
      </c>
      <c r="D148" s="1">
        <f>'PR-RAS'!E152</f>
        <v>7045254.3099999996</v>
      </c>
      <c r="E148" s="1">
        <v>0</v>
      </c>
      <c r="F148" s="1">
        <v>0</v>
      </c>
      <c r="G148" s="2">
        <f t="shared" si="0"/>
        <v>3076583.2301399997</v>
      </c>
      <c r="H148" s="2">
        <f t="shared" si="1"/>
        <v>0.30999999959021807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5611665</v>
      </c>
      <c r="D149" s="1">
        <f>'PR-RAS'!E153</f>
        <v>5788449.3899999997</v>
      </c>
      <c r="E149" s="1">
        <v>0</v>
      </c>
      <c r="F149" s="1">
        <v>0</v>
      </c>
      <c r="G149" s="2">
        <f t="shared" si="0"/>
        <v>2543907.4394399999</v>
      </c>
      <c r="H149" s="2">
        <f t="shared" si="1"/>
        <v>0.38999999966472387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5611665</v>
      </c>
      <c r="D150" s="1">
        <f>'PR-RAS'!E154</f>
        <v>5788449.3899999997</v>
      </c>
      <c r="E150" s="1">
        <v>0</v>
      </c>
      <c r="F150" s="1">
        <v>0</v>
      </c>
      <c r="G150" s="2">
        <f t="shared" si="0"/>
        <v>2561096.0032199998</v>
      </c>
      <c r="H150" s="2">
        <f t="shared" si="1"/>
        <v>0.38999999966472387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297288</v>
      </c>
      <c r="D154" s="1">
        <f>'PR-RAS'!E158</f>
        <v>316686.15999999997</v>
      </c>
      <c r="E154" s="1">
        <v>0</v>
      </c>
      <c r="F154" s="1">
        <v>0</v>
      </c>
      <c r="G154" s="2">
        <f t="shared" si="0"/>
        <v>142391.02896</v>
      </c>
      <c r="H154" s="2">
        <f t="shared" si="1"/>
        <v>0.15999999997438863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929676</v>
      </c>
      <c r="D155" s="1">
        <f>'PR-RAS'!E159</f>
        <v>940118.76</v>
      </c>
      <c r="E155" s="1">
        <v>0</v>
      </c>
      <c r="F155" s="1">
        <v>0</v>
      </c>
      <c r="G155" s="2">
        <f t="shared" si="0"/>
        <v>432726.68208</v>
      </c>
      <c r="H155" s="2">
        <f t="shared" si="1"/>
        <v>0.23999999999068677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2031</v>
      </c>
      <c r="D156" s="1">
        <f>'PR-RAS'!E160</f>
        <v>144.38</v>
      </c>
      <c r="E156" s="1">
        <v>0</v>
      </c>
      <c r="F156" s="1">
        <v>0</v>
      </c>
      <c r="G156" s="2">
        <f t="shared" si="0"/>
        <v>359.56280000000004</v>
      </c>
      <c r="H156" s="2">
        <f t="shared" si="1"/>
        <v>0.37999999999999545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926459</v>
      </c>
      <c r="D157" s="1">
        <f>'PR-RAS'!E161</f>
        <v>939331.32</v>
      </c>
      <c r="E157" s="1">
        <v>0</v>
      </c>
      <c r="F157" s="1">
        <v>0</v>
      </c>
      <c r="G157" s="2">
        <f t="shared" si="0"/>
        <v>437598.97583999997</v>
      </c>
      <c r="H157" s="2">
        <f t="shared" si="1"/>
        <v>0.31999999994877726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1186</v>
      </c>
      <c r="D158" s="1">
        <f>'PR-RAS'!E162</f>
        <v>643.05999999999995</v>
      </c>
      <c r="E158" s="1">
        <v>0</v>
      </c>
      <c r="F158" s="1">
        <v>0</v>
      </c>
      <c r="G158" s="2">
        <f t="shared" si="0"/>
        <v>388.12284</v>
      </c>
      <c r="H158" s="2">
        <f t="shared" si="1"/>
        <v>5.999999999994543E-2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2464992</v>
      </c>
      <c r="D159" s="1">
        <f>'PR-RAS'!E163</f>
        <v>2737281.2199999997</v>
      </c>
      <c r="E159" s="1">
        <v>0</v>
      </c>
      <c r="F159" s="1">
        <v>0</v>
      </c>
      <c r="G159" s="2">
        <f t="shared" si="0"/>
        <v>1254449.60152</v>
      </c>
      <c r="H159" s="2">
        <f t="shared" si="1"/>
        <v>0.21999999973922968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301049</v>
      </c>
      <c r="D160" s="1">
        <f>'PR-RAS'!E164</f>
        <v>372727.64999999997</v>
      </c>
      <c r="E160" s="1">
        <v>0</v>
      </c>
      <c r="F160" s="1">
        <v>0</v>
      </c>
      <c r="G160" s="2">
        <f t="shared" si="0"/>
        <v>166394.18369999999</v>
      </c>
      <c r="H160" s="2">
        <f t="shared" si="1"/>
        <v>0.3500000000349246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30428</v>
      </c>
      <c r="D161" s="1">
        <f>'PR-RAS'!E165</f>
        <v>55028.11</v>
      </c>
      <c r="E161" s="1">
        <v>0</v>
      </c>
      <c r="F161" s="1">
        <v>0</v>
      </c>
      <c r="G161" s="2">
        <f t="shared" si="0"/>
        <v>22477.475200000001</v>
      </c>
      <c r="H161" s="2">
        <f t="shared" si="1"/>
        <v>0.11000000000058208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250000</v>
      </c>
      <c r="D162" s="1">
        <f>'PR-RAS'!E166</f>
        <v>291789.53999999998</v>
      </c>
      <c r="E162" s="1">
        <v>0</v>
      </c>
      <c r="F162" s="1">
        <v>0</v>
      </c>
      <c r="G162" s="2">
        <f t="shared" si="0"/>
        <v>134206.23188000001</v>
      </c>
      <c r="H162" s="2">
        <f t="shared" si="1"/>
        <v>0.46000000002095476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4389</v>
      </c>
      <c r="D163" s="1">
        <f>'PR-RAS'!E167</f>
        <v>16082</v>
      </c>
      <c r="E163" s="1">
        <v>0</v>
      </c>
      <c r="F163" s="1">
        <v>0</v>
      </c>
      <c r="G163" s="2">
        <f t="shared" si="0"/>
        <v>5921.5860000000002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16232</v>
      </c>
      <c r="D164" s="1">
        <f>'PR-RAS'!E168</f>
        <v>9828</v>
      </c>
      <c r="E164" s="1">
        <v>0</v>
      </c>
      <c r="F164" s="1">
        <v>0</v>
      </c>
      <c r="G164" s="2">
        <f t="shared" si="0"/>
        <v>5849.7440000000006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1388442</v>
      </c>
      <c r="D165" s="1">
        <f>'PR-RAS'!E169</f>
        <v>1564270.57</v>
      </c>
      <c r="E165" s="1">
        <v>0</v>
      </c>
      <c r="F165" s="1">
        <v>0</v>
      </c>
      <c r="G165" s="2">
        <f t="shared" si="0"/>
        <v>740785.23496000015</v>
      </c>
      <c r="H165" s="2">
        <f t="shared" si="1"/>
        <v>0.42999999993480742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110360</v>
      </c>
      <c r="D166" s="1">
        <f>'PR-RAS'!E170</f>
        <v>108562.41</v>
      </c>
      <c r="E166" s="1">
        <v>0</v>
      </c>
      <c r="F166" s="1">
        <v>0</v>
      </c>
      <c r="G166" s="2">
        <f t="shared" si="0"/>
        <v>54034.995300000002</v>
      </c>
      <c r="H166" s="2">
        <f t="shared" si="1"/>
        <v>0.41000000000349246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750662</v>
      </c>
      <c r="D167" s="1">
        <f>'PR-RAS'!E171</f>
        <v>838665.42</v>
      </c>
      <c r="E167" s="1">
        <v>0</v>
      </c>
      <c r="F167" s="1">
        <v>0</v>
      </c>
      <c r="G167" s="2">
        <f t="shared" si="0"/>
        <v>403046.81144000002</v>
      </c>
      <c r="H167" s="2">
        <f t="shared" si="1"/>
        <v>0.42000000004190952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398556</v>
      </c>
      <c r="D168" s="1">
        <f>'PR-RAS'!E172</f>
        <v>494998.29</v>
      </c>
      <c r="E168" s="1">
        <v>0</v>
      </c>
      <c r="F168" s="1">
        <v>0</v>
      </c>
      <c r="G168" s="2">
        <f t="shared" si="0"/>
        <v>231888.28086000003</v>
      </c>
      <c r="H168" s="2">
        <f t="shared" si="1"/>
        <v>0.28999999997904524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71035</v>
      </c>
      <c r="D169" s="1">
        <f>'PR-RAS'!E173</f>
        <v>22435.59</v>
      </c>
      <c r="E169" s="1">
        <v>0</v>
      </c>
      <c r="F169" s="1">
        <v>0</v>
      </c>
      <c r="G169" s="2">
        <f t="shared" si="0"/>
        <v>19472.238239999999</v>
      </c>
      <c r="H169" s="2">
        <f t="shared" si="1"/>
        <v>0.40999999999985448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45613</v>
      </c>
      <c r="D170" s="1">
        <f>'PR-RAS'!E174</f>
        <v>96174.69</v>
      </c>
      <c r="E170" s="1">
        <v>0</v>
      </c>
      <c r="F170" s="1">
        <v>0</v>
      </c>
      <c r="G170" s="2">
        <f t="shared" si="0"/>
        <v>40215.642220000002</v>
      </c>
      <c r="H170" s="2">
        <f t="shared" si="1"/>
        <v>0.30999999999767169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12216</v>
      </c>
      <c r="D172" s="1">
        <f>'PR-RAS'!E176</f>
        <v>3434.17</v>
      </c>
      <c r="E172" s="1">
        <v>0</v>
      </c>
      <c r="F172" s="1">
        <v>0</v>
      </c>
      <c r="G172" s="2">
        <f t="shared" si="0"/>
        <v>3263.4221400000001</v>
      </c>
      <c r="H172" s="2">
        <f t="shared" si="1"/>
        <v>0.17000000000007276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564645</v>
      </c>
      <c r="D173" s="1">
        <f>'PR-RAS'!E177</f>
        <v>595174.62</v>
      </c>
      <c r="E173" s="1">
        <v>0</v>
      </c>
      <c r="F173" s="1">
        <v>0</v>
      </c>
      <c r="G173" s="2">
        <f t="shared" si="0"/>
        <v>301859.00928</v>
      </c>
      <c r="H173" s="2">
        <f t="shared" si="1"/>
        <v>0.38000000000465661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67793</v>
      </c>
      <c r="D174" s="1">
        <f>'PR-RAS'!E178</f>
        <v>87737.64</v>
      </c>
      <c r="E174" s="1">
        <v>0</v>
      </c>
      <c r="F174" s="1">
        <v>0</v>
      </c>
      <c r="G174" s="2">
        <f t="shared" si="0"/>
        <v>42085.41244</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210887</v>
      </c>
      <c r="D175" s="1">
        <f>'PR-RAS'!E179</f>
        <v>224251.59</v>
      </c>
      <c r="E175" s="1">
        <v>0</v>
      </c>
      <c r="F175" s="1">
        <v>0</v>
      </c>
      <c r="G175" s="2">
        <f t="shared" si="0"/>
        <v>114733.89131999998</v>
      </c>
      <c r="H175" s="2">
        <f t="shared" si="1"/>
        <v>0.41000000000349246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9592</v>
      </c>
      <c r="D176" s="1">
        <f>'PR-RAS'!E180</f>
        <v>2969.51</v>
      </c>
      <c r="E176" s="1">
        <v>0</v>
      </c>
      <c r="F176" s="1">
        <v>0</v>
      </c>
      <c r="G176" s="2">
        <f t="shared" si="0"/>
        <v>2717.9285</v>
      </c>
      <c r="H176" s="2">
        <f t="shared" si="1"/>
        <v>0.48999999999978172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122008</v>
      </c>
      <c r="D177" s="1">
        <f>'PR-RAS'!E181</f>
        <v>129587.46</v>
      </c>
      <c r="E177" s="1">
        <v>0</v>
      </c>
      <c r="F177" s="1">
        <v>0</v>
      </c>
      <c r="G177" s="2">
        <f t="shared" si="0"/>
        <v>67088.193920000005</v>
      </c>
      <c r="H177" s="2">
        <f t="shared" si="1"/>
        <v>0.46000000000640284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5537</v>
      </c>
      <c r="D178" s="1">
        <f>'PR-RAS'!E182</f>
        <v>16365.87</v>
      </c>
      <c r="E178" s="1">
        <v>0</v>
      </c>
      <c r="F178" s="1">
        <v>0</v>
      </c>
      <c r="G178" s="2">
        <f t="shared" si="0"/>
        <v>6773.5669800000005</v>
      </c>
      <c r="H178" s="2">
        <f t="shared" si="1"/>
        <v>0.12999999999919964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11909</v>
      </c>
      <c r="D179" s="1">
        <f>'PR-RAS'!E183</f>
        <v>16117.16</v>
      </c>
      <c r="E179" s="1">
        <v>0</v>
      </c>
      <c r="F179" s="1">
        <v>0</v>
      </c>
      <c r="G179" s="2">
        <f t="shared" si="0"/>
        <v>7857.5109599999996</v>
      </c>
      <c r="H179" s="2">
        <f t="shared" si="1"/>
        <v>0.15999999999985448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60532</v>
      </c>
      <c r="D180" s="1">
        <f>'PR-RAS'!E184</f>
        <v>83212.509999999995</v>
      </c>
      <c r="E180" s="1">
        <v>0</v>
      </c>
      <c r="F180" s="1">
        <v>0</v>
      </c>
      <c r="G180" s="2">
        <f t="shared" si="0"/>
        <v>40625.306579999997</v>
      </c>
      <c r="H180" s="2">
        <f t="shared" si="1"/>
        <v>0.49000000000523869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69525</v>
      </c>
      <c r="D181" s="1">
        <f>'PR-RAS'!E185</f>
        <v>29236.98</v>
      </c>
      <c r="E181" s="1">
        <v>0</v>
      </c>
      <c r="F181" s="1">
        <v>0</v>
      </c>
      <c r="G181" s="2">
        <f t="shared" si="0"/>
        <v>23039.812799999996</v>
      </c>
      <c r="H181" s="2">
        <f t="shared" si="1"/>
        <v>2.0000000000436557E-2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6862</v>
      </c>
      <c r="D182" s="1">
        <f>'PR-RAS'!E186</f>
        <v>5695.9</v>
      </c>
      <c r="E182" s="1">
        <v>0</v>
      </c>
      <c r="F182" s="1">
        <v>0</v>
      </c>
      <c r="G182" s="2">
        <f t="shared" si="0"/>
        <v>3303.9377999999997</v>
      </c>
      <c r="H182" s="2">
        <f t="shared" si="1"/>
        <v>0.1000000000003638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107159</v>
      </c>
      <c r="D183" s="1">
        <f>'PR-RAS'!E187</f>
        <v>107392.39</v>
      </c>
      <c r="E183" s="1">
        <v>0</v>
      </c>
      <c r="F183" s="1">
        <v>0</v>
      </c>
      <c r="G183" s="2">
        <f t="shared" si="0"/>
        <v>58593.767960000005</v>
      </c>
      <c r="H183" s="2">
        <f t="shared" si="1"/>
        <v>0.38999999999941792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103697</v>
      </c>
      <c r="D184" s="1">
        <f>'PR-RAS'!E188</f>
        <v>97715.989999999991</v>
      </c>
      <c r="E184" s="1">
        <v>0</v>
      </c>
      <c r="F184" s="1">
        <v>0</v>
      </c>
      <c r="G184" s="2">
        <f t="shared" si="0"/>
        <v>54740.603339999994</v>
      </c>
      <c r="H184" s="2">
        <f t="shared" si="1"/>
        <v>1.0000000009313226E-2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10111</v>
      </c>
      <c r="D186" s="1">
        <f>'PR-RAS'!E190</f>
        <v>10577.07</v>
      </c>
      <c r="E186" s="1">
        <v>0</v>
      </c>
      <c r="F186" s="1">
        <v>0</v>
      </c>
      <c r="G186" s="2">
        <f t="shared" si="0"/>
        <v>5784.0509000000002</v>
      </c>
      <c r="H186" s="2">
        <f t="shared" si="1"/>
        <v>6.9999999999708962E-2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28982</v>
      </c>
      <c r="D187" s="1">
        <f>'PR-RAS'!E191</f>
        <v>41844.11</v>
      </c>
      <c r="E187" s="1">
        <v>0</v>
      </c>
      <c r="F187" s="1">
        <v>0</v>
      </c>
      <c r="G187" s="2">
        <f t="shared" si="0"/>
        <v>20956.660919999998</v>
      </c>
      <c r="H187" s="2">
        <f t="shared" si="1"/>
        <v>0.11000000000058208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250</v>
      </c>
      <c r="D188" s="1">
        <f>'PR-RAS'!E192</f>
        <v>0</v>
      </c>
      <c r="E188" s="1">
        <v>0</v>
      </c>
      <c r="F188" s="1">
        <v>0</v>
      </c>
      <c r="G188" s="2">
        <f t="shared" si="0"/>
        <v>46.75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29502</v>
      </c>
      <c r="D189" s="1">
        <f>'PR-RAS'!E193</f>
        <v>22522.5</v>
      </c>
      <c r="E189" s="1">
        <v>0</v>
      </c>
      <c r="F189" s="1">
        <v>0</v>
      </c>
      <c r="G189" s="2">
        <f t="shared" si="0"/>
        <v>14014.835999999999</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34844</v>
      </c>
      <c r="D190" s="1">
        <f>'PR-RAS'!E194</f>
        <v>17199.5</v>
      </c>
      <c r="E190" s="1">
        <v>0</v>
      </c>
      <c r="F190" s="1">
        <v>0</v>
      </c>
      <c r="G190" s="2">
        <f t="shared" si="0"/>
        <v>13086.927</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v>
      </c>
      <c r="D191" s="1">
        <f>'PR-RAS'!E195</f>
        <v>5572.81</v>
      </c>
      <c r="E191" s="1">
        <v>0</v>
      </c>
      <c r="F191" s="1">
        <v>0</v>
      </c>
      <c r="G191" s="2">
        <f t="shared" si="0"/>
        <v>2119.1878000000002</v>
      </c>
      <c r="H191" s="2">
        <f t="shared" si="1"/>
        <v>0.18999999999959982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24126</v>
      </c>
      <c r="D192" s="1">
        <f>'PR-RAS'!E196</f>
        <v>20760.259999999998</v>
      </c>
      <c r="E192" s="1">
        <v>0</v>
      </c>
      <c r="F192" s="1">
        <v>0</v>
      </c>
      <c r="G192" s="2">
        <f t="shared" si="0"/>
        <v>12538.485319999998</v>
      </c>
      <c r="H192" s="2">
        <f t="shared" si="1"/>
        <v>0.25999999999839929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24126</v>
      </c>
      <c r="D206" s="1">
        <f>'PR-RAS'!E210</f>
        <v>20760.259999999998</v>
      </c>
      <c r="E206" s="1">
        <v>0</v>
      </c>
      <c r="F206" s="1">
        <v>0</v>
      </c>
      <c r="G206" s="2">
        <f t="shared" si="0"/>
        <v>13457.536599999998</v>
      </c>
      <c r="H206" s="2">
        <f t="shared" si="1"/>
        <v>0.25999999999839929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4784</v>
      </c>
      <c r="D207" s="1">
        <f>'PR-RAS'!E211</f>
        <v>5478.46</v>
      </c>
      <c r="E207" s="1">
        <v>0</v>
      </c>
      <c r="F207" s="1">
        <v>0</v>
      </c>
      <c r="G207" s="2">
        <f t="shared" si="0"/>
        <v>3242.62952</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19339</v>
      </c>
      <c r="D209" s="1">
        <f>'PR-RAS'!E213</f>
        <v>15274</v>
      </c>
      <c r="E209" s="1">
        <v>0</v>
      </c>
      <c r="F209" s="1">
        <v>0</v>
      </c>
      <c r="G209" s="2">
        <f t="shared" si="0"/>
        <v>10376.495999999999</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v>
      </c>
      <c r="D210" s="1">
        <f>'PR-RAS'!E214</f>
        <v>7.8</v>
      </c>
      <c r="E210" s="1">
        <v>0</v>
      </c>
      <c r="F210" s="1">
        <v>0</v>
      </c>
      <c r="G210" s="2">
        <f t="shared" si="0"/>
        <v>3.8874</v>
      </c>
      <c r="H210" s="2">
        <f t="shared" si="1"/>
        <v>0.20000000000000018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169</v>
      </c>
      <c r="D248" s="1">
        <f>'PR-RAS'!E252</f>
        <v>87</v>
      </c>
      <c r="E248" s="1">
        <v>0</v>
      </c>
      <c r="F248" s="1">
        <v>0</v>
      </c>
      <c r="G248" s="2">
        <f t="shared" si="0"/>
        <v>84.721000000000004</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169</v>
      </c>
      <c r="D255" s="1">
        <f>'PR-RAS'!E259</f>
        <v>87</v>
      </c>
      <c r="E255" s="1">
        <v>0</v>
      </c>
      <c r="F255" s="1">
        <v>0</v>
      </c>
      <c r="G255" s="2">
        <f t="shared" si="0"/>
        <v>87.122</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169</v>
      </c>
      <c r="D257" s="1">
        <f>'PR-RAS'!E261</f>
        <v>87</v>
      </c>
      <c r="E257" s="1">
        <v>0</v>
      </c>
      <c r="F257" s="1">
        <v>0</v>
      </c>
      <c r="G257" s="2">
        <f t="shared" si="0"/>
        <v>87.808000000000007</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9327916</v>
      </c>
      <c r="D285" s="1">
        <f>'PR-RAS'!E289</f>
        <v>9803382.7899999991</v>
      </c>
      <c r="E285" s="1">
        <v>0</v>
      </c>
      <c r="F285" s="1">
        <v>0</v>
      </c>
      <c r="G285" s="2">
        <f t="shared" si="8"/>
        <v>8217449.5687199989</v>
      </c>
      <c r="H285" s="2">
        <f t="shared" si="9"/>
        <v>0.21000000089406967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260507</v>
      </c>
      <c r="D286" s="1">
        <f>'PR-RAS'!E290</f>
        <v>854050.97000000253</v>
      </c>
      <c r="E286" s="1">
        <v>0</v>
      </c>
      <c r="F286" s="1">
        <v>0</v>
      </c>
      <c r="G286" s="2">
        <f t="shared" si="8"/>
        <v>561053.5479000014</v>
      </c>
      <c r="H286" s="2">
        <f t="shared" si="9"/>
        <v>2.9999997466802597E-2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92471.27</v>
      </c>
      <c r="E288" s="1">
        <v>0</v>
      </c>
      <c r="F288" s="1">
        <v>0</v>
      </c>
      <c r="G288" s="2">
        <f t="shared" si="8"/>
        <v>53078.508979999999</v>
      </c>
      <c r="H288" s="2">
        <f t="shared" si="9"/>
        <v>0.27000000000407454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164775</v>
      </c>
      <c r="D290" s="1">
        <f>'PR-RAS'!E294</f>
        <v>176435.21</v>
      </c>
      <c r="E290" s="1">
        <v>0</v>
      </c>
      <c r="F290" s="1">
        <v>0</v>
      </c>
      <c r="G290" s="2">
        <f t="shared" si="8"/>
        <v>149599.52638</v>
      </c>
      <c r="H290" s="2">
        <f t="shared" si="9"/>
        <v>0.20999999999185093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127557</v>
      </c>
      <c r="D291" s="1">
        <f>'PR-RAS'!E295</f>
        <v>130229.58</v>
      </c>
      <c r="E291" s="1">
        <v>0</v>
      </c>
      <c r="F291" s="1">
        <v>0</v>
      </c>
      <c r="G291" s="2">
        <f t="shared" si="8"/>
        <v>112524.68640000001</v>
      </c>
      <c r="H291" s="2">
        <f t="shared" si="9"/>
        <v>0.41999999999825377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462</v>
      </c>
      <c r="D293" s="1">
        <f>'PR-RAS'!E298</f>
        <v>462</v>
      </c>
      <c r="E293" s="1">
        <v>0</v>
      </c>
      <c r="F293" s="1">
        <v>0</v>
      </c>
      <c r="G293" s="2">
        <f t="shared" si="8"/>
        <v>404.71199999999999</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462</v>
      </c>
      <c r="D306" s="1">
        <f>'PR-RAS'!E311</f>
        <v>462</v>
      </c>
      <c r="E306" s="1">
        <v>0</v>
      </c>
      <c r="F306" s="1">
        <v>0</v>
      </c>
      <c r="G306" s="2">
        <f t="shared" si="8"/>
        <v>422.73</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462</v>
      </c>
      <c r="D307" s="1">
        <f>'PR-RAS'!E312</f>
        <v>462</v>
      </c>
      <c r="E307" s="1">
        <v>0</v>
      </c>
      <c r="F307" s="1">
        <v>0</v>
      </c>
      <c r="G307" s="2">
        <f t="shared" si="8"/>
        <v>424.11599999999999</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462</v>
      </c>
      <c r="D308" s="1">
        <f>'PR-RAS'!E313</f>
        <v>462</v>
      </c>
      <c r="E308" s="1">
        <v>0</v>
      </c>
      <c r="F308" s="1">
        <v>0</v>
      </c>
      <c r="G308" s="2">
        <f t="shared" si="8"/>
        <v>425.50200000000001</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190101</v>
      </c>
      <c r="D345" s="1">
        <f>'PR-RAS'!E350</f>
        <v>842194.94000000006</v>
      </c>
      <c r="E345" s="1">
        <v>0</v>
      </c>
      <c r="F345" s="1">
        <v>0</v>
      </c>
      <c r="G345" s="2">
        <f t="shared" si="8"/>
        <v>644824.86271999998</v>
      </c>
      <c r="H345" s="2">
        <f t="shared" si="9"/>
        <v>5.9999999939464033E-2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4216</v>
      </c>
      <c r="D346" s="1">
        <f>'PR-RAS'!E351</f>
        <v>0</v>
      </c>
      <c r="E346" s="1">
        <v>0</v>
      </c>
      <c r="F346" s="1">
        <v>0</v>
      </c>
      <c r="G346" s="2">
        <f t="shared" si="8"/>
        <v>1454.52</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4216</v>
      </c>
      <c r="D351" s="1">
        <f>'PR-RAS'!E356</f>
        <v>0</v>
      </c>
      <c r="E351" s="1">
        <v>0</v>
      </c>
      <c r="F351" s="1">
        <v>0</v>
      </c>
      <c r="G351" s="2">
        <f t="shared" si="8"/>
        <v>1475.6</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4216</v>
      </c>
      <c r="D354" s="1">
        <f>'PR-RAS'!E359</f>
        <v>0</v>
      </c>
      <c r="E354" s="1">
        <v>0</v>
      </c>
      <c r="F354" s="1">
        <v>0</v>
      </c>
      <c r="G354" s="2">
        <f t="shared" si="8"/>
        <v>1488.2479999999998</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136002</v>
      </c>
      <c r="D358" s="1">
        <f>'PR-RAS'!E363</f>
        <v>583727.94000000006</v>
      </c>
      <c r="E358" s="1">
        <v>0</v>
      </c>
      <c r="F358" s="1">
        <v>0</v>
      </c>
      <c r="G358" s="2">
        <f t="shared" si="8"/>
        <v>465334.46316000004</v>
      </c>
      <c r="H358" s="2">
        <f t="shared" si="9"/>
        <v>5.9999999939464033E-2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128038</v>
      </c>
      <c r="D364" s="1">
        <f>'PR-RAS'!E369</f>
        <v>576746.89</v>
      </c>
      <c r="E364" s="1">
        <v>0</v>
      </c>
      <c r="F364" s="1">
        <v>0</v>
      </c>
      <c r="G364" s="2">
        <f t="shared" si="8"/>
        <v>465196.03613999998</v>
      </c>
      <c r="H364" s="2">
        <f t="shared" si="9"/>
        <v>0.10999999998603016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86103</v>
      </c>
      <c r="D365" s="1">
        <f>'PR-RAS'!E370</f>
        <v>433391.25</v>
      </c>
      <c r="E365" s="1">
        <v>0</v>
      </c>
      <c r="F365" s="1">
        <v>0</v>
      </c>
      <c r="G365" s="2">
        <f t="shared" si="8"/>
        <v>346850.32199999999</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10686</v>
      </c>
      <c r="D367" s="1">
        <f>'PR-RAS'!E372</f>
        <v>0</v>
      </c>
      <c r="E367" s="1">
        <v>0</v>
      </c>
      <c r="F367" s="1">
        <v>0</v>
      </c>
      <c r="G367" s="2">
        <f t="shared" si="8"/>
        <v>3911.076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31249</v>
      </c>
      <c r="D371" s="1">
        <f>'PR-RAS'!E376</f>
        <v>143355.64000000001</v>
      </c>
      <c r="E371" s="1">
        <v>0</v>
      </c>
      <c r="F371" s="1">
        <v>0</v>
      </c>
      <c r="G371" s="2">
        <f t="shared" si="8"/>
        <v>117645.30360000001</v>
      </c>
      <c r="H371" s="2">
        <f t="shared" si="9"/>
        <v>0.35999999998603016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7964</v>
      </c>
      <c r="D378" s="1">
        <f>'PR-RAS'!E383</f>
        <v>6981.05</v>
      </c>
      <c r="E378" s="1">
        <v>0</v>
      </c>
      <c r="F378" s="1">
        <v>0</v>
      </c>
      <c r="G378" s="2">
        <f t="shared" si="8"/>
        <v>8266.1396999999997</v>
      </c>
      <c r="H378" s="2">
        <f t="shared" si="9"/>
        <v>5.0000000000181899E-2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7964</v>
      </c>
      <c r="D379" s="1">
        <f>'PR-RAS'!E384</f>
        <v>6981.05</v>
      </c>
      <c r="E379" s="1">
        <v>0</v>
      </c>
      <c r="F379" s="1">
        <v>0</v>
      </c>
      <c r="G379" s="2">
        <f t="shared" si="8"/>
        <v>8288.0658000000003</v>
      </c>
      <c r="H379" s="2">
        <f t="shared" si="9"/>
        <v>5.0000000000181899E-2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49883</v>
      </c>
      <c r="D397" s="1">
        <f>'PR-RAS'!E402</f>
        <v>258467</v>
      </c>
      <c r="E397" s="1">
        <v>0</v>
      </c>
      <c r="F397" s="1">
        <v>0</v>
      </c>
      <c r="G397" s="2">
        <f t="shared" si="8"/>
        <v>224459.53200000001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49883</v>
      </c>
      <c r="D398" s="1">
        <f>'PR-RAS'!E403</f>
        <v>258467</v>
      </c>
      <c r="E398" s="1">
        <v>0</v>
      </c>
      <c r="F398" s="1">
        <v>0</v>
      </c>
      <c r="G398" s="2">
        <f t="shared" si="8"/>
        <v>225026.34900000002</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189639</v>
      </c>
      <c r="D403" s="1">
        <f>'PR-RAS'!E408</f>
        <v>841732.94000000006</v>
      </c>
      <c r="E403" s="1">
        <v>0</v>
      </c>
      <c r="F403" s="1">
        <v>0</v>
      </c>
      <c r="G403" s="2">
        <f t="shared" si="8"/>
        <v>752988.16176000005</v>
      </c>
      <c r="H403" s="2">
        <f t="shared" si="9"/>
        <v>5.9999999939464033E-2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253460</v>
      </c>
      <c r="D405" s="1">
        <f>'PR-RAS'!E410</f>
        <v>275063.31</v>
      </c>
      <c r="E405" s="1">
        <v>0</v>
      </c>
      <c r="F405" s="1">
        <v>0</v>
      </c>
      <c r="G405" s="2">
        <f t="shared" si="8"/>
        <v>324648.99447999999</v>
      </c>
      <c r="H405" s="2">
        <f t="shared" si="9"/>
        <v>0.30999999999767169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12986</v>
      </c>
      <c r="D406" s="1">
        <f>'PR-RAS'!E411</f>
        <v>11662.55</v>
      </c>
      <c r="E406" s="1">
        <v>0</v>
      </c>
      <c r="F406" s="1">
        <v>0</v>
      </c>
      <c r="G406" s="2">
        <f t="shared" si="8"/>
        <v>14705.995500000001</v>
      </c>
      <c r="H406" s="2">
        <f t="shared" si="9"/>
        <v>0.4500000000007276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9588885</v>
      </c>
      <c r="D407" s="1">
        <f>'PR-RAS'!E412</f>
        <v>10657895.760000002</v>
      </c>
      <c r="E407" s="1">
        <v>0</v>
      </c>
      <c r="F407" s="1">
        <v>0</v>
      </c>
      <c r="G407" s="2">
        <f t="shared" si="8"/>
        <v>12547298.667120002</v>
      </c>
      <c r="H407" s="2">
        <f t="shared" si="9"/>
        <v>0.23999999836087227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9518017</v>
      </c>
      <c r="D408" s="1">
        <f>'PR-RAS'!E413</f>
        <v>10645577.729999999</v>
      </c>
      <c r="E408" s="1">
        <v>0</v>
      </c>
      <c r="F408" s="1">
        <v>0</v>
      </c>
      <c r="G408" s="2">
        <f t="shared" si="8"/>
        <v>12539333.191219999</v>
      </c>
      <c r="H408" s="2">
        <f t="shared" si="9"/>
        <v>0.27000000141561031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70868</v>
      </c>
      <c r="D409" s="1">
        <f>'PR-RAS'!E414</f>
        <v>12318.030000003055</v>
      </c>
      <c r="E409" s="1">
        <v>0</v>
      </c>
      <c r="F409" s="1">
        <v>0</v>
      </c>
      <c r="G409" s="2">
        <f t="shared" si="8"/>
        <v>38965.656480002493</v>
      </c>
      <c r="H409" s="2">
        <f t="shared" si="9"/>
        <v>3.0000003054738045E-2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253460</v>
      </c>
      <c r="D412" s="1">
        <f>'PR-RAS'!E417</f>
        <v>182592.03999999998</v>
      </c>
      <c r="E412" s="1">
        <v>0</v>
      </c>
      <c r="F412" s="1">
        <v>0</v>
      </c>
      <c r="G412" s="2">
        <f t="shared" si="8"/>
        <v>254262.71687999996</v>
      </c>
      <c r="H412" s="2">
        <f t="shared" si="9"/>
        <v>3.9999999979045242E-2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177761</v>
      </c>
      <c r="D413" s="1">
        <f>'PR-RAS'!E418</f>
        <v>188097.75999999998</v>
      </c>
      <c r="E413" s="1">
        <v>0</v>
      </c>
      <c r="F413" s="1">
        <v>0</v>
      </c>
      <c r="G413" s="2">
        <f t="shared" si="8"/>
        <v>228230.08624</v>
      </c>
      <c r="H413" s="2">
        <f t="shared" si="9"/>
        <v>0.2400000000197906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9588885</v>
      </c>
      <c r="D633" s="1">
        <f>'PR-RAS'!E639</f>
        <v>10657895.760000002</v>
      </c>
      <c r="E633" s="1">
        <v>0</v>
      </c>
      <c r="F633" s="1">
        <v>0</v>
      </c>
      <c r="G633" s="2">
        <f t="shared" si="10"/>
        <v>19531755.560640004</v>
      </c>
      <c r="H633" s="2">
        <f t="shared" si="11"/>
        <v>0.23999999836087227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9518017</v>
      </c>
      <c r="D634" s="1">
        <f>'PR-RAS'!E640</f>
        <v>10645577.729999999</v>
      </c>
      <c r="E634" s="1">
        <v>0</v>
      </c>
      <c r="F634" s="1">
        <v>0</v>
      </c>
      <c r="G634" s="2">
        <f t="shared" si="10"/>
        <v>19502206.167179998</v>
      </c>
      <c r="H634" s="2">
        <f t="shared" si="11"/>
        <v>0.27000000141561031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70868</v>
      </c>
      <c r="D635" s="1">
        <f>'PR-RAS'!E641</f>
        <v>12318.030000003055</v>
      </c>
      <c r="E635" s="1">
        <v>0</v>
      </c>
      <c r="F635" s="1">
        <v>0</v>
      </c>
      <c r="G635" s="2">
        <f t="shared" si="10"/>
        <v>60549.574040003878</v>
      </c>
      <c r="H635" s="2">
        <f t="shared" si="11"/>
        <v>3.0000003054738045E-2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253460</v>
      </c>
      <c r="D638" s="1">
        <f>'PR-RAS'!E644</f>
        <v>182592.03999999998</v>
      </c>
      <c r="E638" s="1">
        <v>0</v>
      </c>
      <c r="F638" s="1">
        <v>0</v>
      </c>
      <c r="G638" s="2">
        <f t="shared" si="10"/>
        <v>394076.27895999997</v>
      </c>
      <c r="H638" s="2">
        <f t="shared" si="11"/>
        <v>3.9999999979045242E-2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182592</v>
      </c>
      <c r="D640" s="1">
        <f>'PR-RAS'!E646</f>
        <v>170274.00999999692</v>
      </c>
      <c r="E640" s="1">
        <v>0</v>
      </c>
      <c r="F640" s="1">
        <v>0</v>
      </c>
      <c r="G640" s="2">
        <f t="shared" si="10"/>
        <v>334286.47277999605</v>
      </c>
      <c r="H640" s="2">
        <f t="shared" si="11"/>
        <v>9.9999969243071973E-3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539205</v>
      </c>
      <c r="D641" s="1">
        <f>'PR-RAS'!E647</f>
        <v>633296.46</v>
      </c>
      <c r="E641" s="1">
        <v>0</v>
      </c>
      <c r="F641" s="1">
        <v>0</v>
      </c>
      <c r="G641" s="2">
        <f t="shared" si="10"/>
        <v>1155710.6687999999</v>
      </c>
      <c r="H641" s="2">
        <f t="shared" si="11"/>
        <v>0.4599999999627471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281110</v>
      </c>
      <c r="D642" s="1">
        <f>'PR-RAS'!E649</f>
        <v>111825.36</v>
      </c>
      <c r="E642" s="1">
        <v>0</v>
      </c>
      <c r="F642" s="1">
        <v>0</v>
      </c>
      <c r="G642" s="2">
        <f t="shared" si="10"/>
        <v>323551.62151999999</v>
      </c>
      <c r="H642" s="2">
        <f t="shared" si="11"/>
        <v>0.36000000000058208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1767404</v>
      </c>
      <c r="D643" s="1">
        <f>'PR-RAS'!E650</f>
        <v>2357051.4</v>
      </c>
      <c r="E643" s="1">
        <v>0</v>
      </c>
      <c r="F643" s="1">
        <v>0</v>
      </c>
      <c r="G643" s="2">
        <f t="shared" si="10"/>
        <v>4161127.3656000001</v>
      </c>
      <c r="H643" s="2">
        <f t="shared" si="11"/>
        <v>0.39999999990686774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1936689</v>
      </c>
      <c r="D644" s="1">
        <f>'PR-RAS'!E651</f>
        <v>2391229.7799999998</v>
      </c>
      <c r="E644" s="1">
        <v>0</v>
      </c>
      <c r="F644" s="1">
        <v>0</v>
      </c>
      <c r="G644" s="2">
        <f t="shared" si="10"/>
        <v>4320412.5240799999</v>
      </c>
      <c r="H644" s="2">
        <f t="shared" si="11"/>
        <v>0.22000000020489097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111825</v>
      </c>
      <c r="D645" s="1">
        <f>'PR-RAS'!E652</f>
        <v>77646.979999999981</v>
      </c>
      <c r="E645" s="1">
        <v>0</v>
      </c>
      <c r="F645" s="1">
        <v>0</v>
      </c>
      <c r="G645" s="2">
        <f t="shared" si="10"/>
        <v>172024.61023999998</v>
      </c>
      <c r="H645" s="2">
        <f t="shared" si="11"/>
        <v>2.0000000018626451E-2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v>
      </c>
      <c r="D647" s="1">
        <f>'PR-RAS'!E654</f>
        <v>67</v>
      </c>
      <c r="E647" s="1">
        <v>0</v>
      </c>
      <c r="F647" s="1">
        <v>0</v>
      </c>
      <c r="G647" s="2">
        <f t="shared" si="10"/>
        <v>127.908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57</v>
      </c>
      <c r="E649" s="1">
        <v>0</v>
      </c>
      <c r="F649" s="1">
        <v>0</v>
      </c>
      <c r="G649" s="2">
        <f t="shared" si="10"/>
        <v>108.21600000000001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6810078</v>
      </c>
      <c r="D668" s="1">
        <f>'PR-RAS'!E675</f>
        <v>6949169.6500000004</v>
      </c>
      <c r="E668" s="1">
        <v>0</v>
      </c>
      <c r="F668" s="1">
        <v>0</v>
      </c>
      <c r="G668" s="2">
        <f t="shared" si="10"/>
        <v>13812514.339100001</v>
      </c>
      <c r="H668" s="2">
        <f t="shared" si="11"/>
        <v>0.34999999962747097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40430</v>
      </c>
      <c r="D669" s="1">
        <f>'PR-RAS'!E676</f>
        <v>3260</v>
      </c>
      <c r="E669" s="1">
        <v>0</v>
      </c>
      <c r="F669" s="1">
        <v>0</v>
      </c>
      <c r="G669" s="2">
        <f t="shared" si="10"/>
        <v>31362.600000000002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1570</v>
      </c>
      <c r="D670" s="1">
        <f>'PR-RAS'!E677</f>
        <v>4139</v>
      </c>
      <c r="E670" s="1">
        <v>0</v>
      </c>
      <c r="F670" s="1">
        <v>0</v>
      </c>
      <c r="G670" s="2">
        <f t="shared" si="10"/>
        <v>6588.3120000000008</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36491</v>
      </c>
      <c r="D671" s="1">
        <f>'PR-RAS'!E678</f>
        <v>387123.69</v>
      </c>
      <c r="E671" s="1">
        <v>0</v>
      </c>
      <c r="F671" s="1">
        <v>0</v>
      </c>
      <c r="G671" s="2">
        <f t="shared" si="10"/>
        <v>543194.71460000006</v>
      </c>
      <c r="H671" s="2">
        <f t="shared" si="11"/>
        <v>0.30999999999767169</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342663</v>
      </c>
      <c r="D703" s="1">
        <f>'PR-RAS'!E710</f>
        <v>423822</v>
      </c>
      <c r="E703" s="1">
        <v>0</v>
      </c>
      <c r="F703" s="1">
        <v>0</v>
      </c>
      <c r="G703" s="2">
        <f t="shared" si="10"/>
        <v>835595.51399999997</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43274</v>
      </c>
      <c r="D709" s="1">
        <f>'PR-RAS'!E716</f>
        <v>29697.57</v>
      </c>
      <c r="E709" s="1">
        <v>0</v>
      </c>
      <c r="F709" s="1">
        <v>0</v>
      </c>
      <c r="G709" s="2">
        <f t="shared" si="10"/>
        <v>72689.751120000001</v>
      </c>
      <c r="H709" s="2">
        <f t="shared" si="11"/>
        <v>0.43000000000029104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7065</v>
      </c>
      <c r="D710" s="1">
        <f>'PR-RAS'!E717</f>
        <v>31937.27</v>
      </c>
      <c r="E710" s="1">
        <v>0</v>
      </c>
      <c r="F710" s="1">
        <v>0</v>
      </c>
      <c r="G710" s="2">
        <f t="shared" si="10"/>
        <v>50296.133860000002</v>
      </c>
      <c r="H710" s="2">
        <f t="shared" si="11"/>
        <v>0.27000000000043656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250000</v>
      </c>
      <c r="D711" s="1">
        <f>'PR-RAS'!E718</f>
        <v>291789.53999999998</v>
      </c>
      <c r="E711" s="1">
        <v>0</v>
      </c>
      <c r="F711" s="1">
        <v>0</v>
      </c>
      <c r="G711" s="2">
        <f t="shared" si="10"/>
        <v>591841.14679999999</v>
      </c>
      <c r="H711" s="2">
        <f t="shared" si="11"/>
        <v>0.46000000002095476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2765</v>
      </c>
      <c r="D713" s="1">
        <f>'PR-RAS'!E720</f>
        <v>3628.25</v>
      </c>
      <c r="E713" s="1">
        <v>0</v>
      </c>
      <c r="F713" s="1">
        <v>0</v>
      </c>
      <c r="G713" s="2">
        <f t="shared" si="10"/>
        <v>7135.308</v>
      </c>
      <c r="H713" s="2">
        <f t="shared" si="11"/>
        <v>0.25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22041</v>
      </c>
      <c r="D715" s="1">
        <f>'PR-RAS'!E722</f>
        <v>37074.29</v>
      </c>
      <c r="E715" s="1">
        <v>0</v>
      </c>
      <c r="F715" s="1">
        <v>0</v>
      </c>
      <c r="G715" s="2">
        <f t="shared" si="10"/>
        <v>68679.360119999998</v>
      </c>
      <c r="H715" s="2">
        <f t="shared" si="11"/>
        <v>0.29000000000087311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4344</v>
      </c>
      <c r="D719" s="1">
        <f>'PR-RAS'!E726</f>
        <v>5572.5</v>
      </c>
      <c r="E719" s="1">
        <v>0</v>
      </c>
      <c r="F719" s="1">
        <v>0</v>
      </c>
      <c r="G719" s="2">
        <f t="shared" si="10"/>
        <v>11121.101999999999</v>
      </c>
      <c r="H719" s="2">
        <f t="shared" si="11"/>
        <v>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169</v>
      </c>
      <c r="D821" s="1">
        <f>'PR-RAS'!E828</f>
        <v>87</v>
      </c>
      <c r="E821" s="1">
        <v>0</v>
      </c>
      <c r="F821" s="1">
        <v>0</v>
      </c>
      <c r="G821" s="2">
        <f t="shared" si="18"/>
        <v>281.26</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13893256</v>
      </c>
      <c r="D984" s="6">
        <f>BILANCA!E6</f>
        <v>14060691.180000002</v>
      </c>
      <c r="E984" s="6">
        <v>0</v>
      </c>
      <c r="F984" s="6">
        <v>0</v>
      </c>
      <c r="G984" s="7">
        <f t="shared" ref="G984:G1241" si="22">B984/1000*C984+B984/500*D984</f>
        <v>42014.638360000004</v>
      </c>
      <c r="H984" s="7">
        <f t="shared" si="19"/>
        <v>0.18000000156462193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12944727</v>
      </c>
      <c r="D985" s="1">
        <f>BILANCA!E7</f>
        <v>12984814.880000001</v>
      </c>
      <c r="E985" s="1">
        <v>0</v>
      </c>
      <c r="F985" s="1">
        <v>0</v>
      </c>
      <c r="G985" s="2">
        <f t="shared" si="22"/>
        <v>77828.713520000005</v>
      </c>
      <c r="H985" s="2">
        <f t="shared" si="19"/>
        <v>0.11999999918043613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292119</v>
      </c>
      <c r="D986" s="1">
        <f>BILANCA!E8</f>
        <v>287777.40999999997</v>
      </c>
      <c r="E986" s="1">
        <v>0</v>
      </c>
      <c r="F986" s="1">
        <v>0</v>
      </c>
      <c r="G986" s="2">
        <f t="shared" si="22"/>
        <v>2603.0214599999999</v>
      </c>
      <c r="H986" s="2">
        <f t="shared" si="19"/>
        <v>0.40999999997438863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282571</v>
      </c>
      <c r="D987" s="1">
        <f>BILANCA!E9</f>
        <v>282570.65999999997</v>
      </c>
      <c r="E987" s="1">
        <v>0</v>
      </c>
      <c r="F987" s="1">
        <v>0</v>
      </c>
      <c r="G987" s="2">
        <f t="shared" si="22"/>
        <v>3390.8492799999999</v>
      </c>
      <c r="H987" s="2">
        <f t="shared" si="19"/>
        <v>0.34000000002561137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77603</v>
      </c>
      <c r="D988" s="1">
        <f>BILANCA!E10</f>
        <v>77603.19</v>
      </c>
      <c r="E988" s="1">
        <v>0</v>
      </c>
      <c r="F988" s="1">
        <v>0</v>
      </c>
      <c r="G988" s="2">
        <f t="shared" si="22"/>
        <v>1164.0469000000001</v>
      </c>
      <c r="H988" s="2">
        <f t="shared" si="19"/>
        <v>0.19000000000232831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68055</v>
      </c>
      <c r="D989" s="1">
        <f>BILANCA!E11</f>
        <v>72396.44</v>
      </c>
      <c r="E989" s="1">
        <v>0</v>
      </c>
      <c r="F989" s="1">
        <v>0</v>
      </c>
      <c r="G989" s="2">
        <f t="shared" si="22"/>
        <v>1277.08728</v>
      </c>
      <c r="H989" s="2">
        <f t="shared" si="19"/>
        <v>0.44000000000232831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12616096</v>
      </c>
      <c r="D990" s="1">
        <f>BILANCA!E12</f>
        <v>12667887.870000001</v>
      </c>
      <c r="E990" s="1">
        <v>0</v>
      </c>
      <c r="F990" s="1">
        <v>0</v>
      </c>
      <c r="G990" s="2">
        <f t="shared" si="22"/>
        <v>265663.10218000005</v>
      </c>
      <c r="H990" s="2">
        <f t="shared" si="19"/>
        <v>0.12999999895691872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11508469</v>
      </c>
      <c r="D991" s="1">
        <f>BILANCA!E13</f>
        <v>11422004.850000001</v>
      </c>
      <c r="E991" s="1">
        <v>0</v>
      </c>
      <c r="F991" s="1">
        <v>0</v>
      </c>
      <c r="G991" s="2">
        <f t="shared" si="22"/>
        <v>274819.82960000006</v>
      </c>
      <c r="H991" s="2">
        <f t="shared" si="19"/>
        <v>0.14999999850988388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20685815</v>
      </c>
      <c r="D993" s="1">
        <f>BILANCA!E15</f>
        <v>20944282.449999999</v>
      </c>
      <c r="E993" s="1">
        <v>0</v>
      </c>
      <c r="F993" s="1">
        <v>0</v>
      </c>
      <c r="G993" s="2">
        <f t="shared" si="22"/>
        <v>625743.799</v>
      </c>
      <c r="H993" s="2">
        <f t="shared" si="19"/>
        <v>0.44999999925494194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138067</v>
      </c>
      <c r="D994" s="1">
        <f>BILANCA!E16</f>
        <v>138066.76</v>
      </c>
      <c r="E994" s="1">
        <v>0</v>
      </c>
      <c r="F994" s="1">
        <v>0</v>
      </c>
      <c r="G994" s="2">
        <f t="shared" si="22"/>
        <v>4556.2057199999999</v>
      </c>
      <c r="H994" s="2">
        <f t="shared" si="19"/>
        <v>0.23999999999068677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339967</v>
      </c>
      <c r="D995" s="1">
        <f>BILANCA!E17</f>
        <v>339967.03</v>
      </c>
      <c r="E995" s="1">
        <v>0</v>
      </c>
      <c r="F995" s="1">
        <v>0</v>
      </c>
      <c r="G995" s="2">
        <f t="shared" si="22"/>
        <v>12238.812720000002</v>
      </c>
      <c r="H995" s="2">
        <f t="shared" si="19"/>
        <v>3.0000000027939677E-2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9655380</v>
      </c>
      <c r="D996" s="1">
        <f>BILANCA!E18</f>
        <v>10000311.390000001</v>
      </c>
      <c r="E996" s="1">
        <v>0</v>
      </c>
      <c r="F996" s="1">
        <v>0</v>
      </c>
      <c r="G996" s="2">
        <f t="shared" si="22"/>
        <v>385528.03613999998</v>
      </c>
      <c r="H996" s="2">
        <f t="shared" si="19"/>
        <v>0.39000000059604645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728767</v>
      </c>
      <c r="D997" s="1">
        <f>BILANCA!E19</f>
        <v>865143.80000000075</v>
      </c>
      <c r="E997" s="1">
        <v>0</v>
      </c>
      <c r="F997" s="1">
        <v>0</v>
      </c>
      <c r="G997" s="2">
        <f t="shared" si="22"/>
        <v>34426.764400000022</v>
      </c>
      <c r="H997" s="2">
        <f t="shared" si="19"/>
        <v>0.19999999925494194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1797402</v>
      </c>
      <c r="D998" s="1">
        <f>BILANCA!E20</f>
        <v>2191056.42</v>
      </c>
      <c r="E998" s="1">
        <v>0</v>
      </c>
      <c r="F998" s="1">
        <v>0</v>
      </c>
      <c r="G998" s="2">
        <f t="shared" si="22"/>
        <v>92692.722599999994</v>
      </c>
      <c r="H998" s="2">
        <f t="shared" si="19"/>
        <v>0.41999999992549419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86483</v>
      </c>
      <c r="D999" s="1">
        <f>BILANCA!E21</f>
        <v>84078.47</v>
      </c>
      <c r="E999" s="1">
        <v>0</v>
      </c>
      <c r="F999" s="1">
        <v>0</v>
      </c>
      <c r="G999" s="2">
        <f t="shared" si="22"/>
        <v>4074.2390399999999</v>
      </c>
      <c r="H999" s="2">
        <f t="shared" si="19"/>
        <v>0.47000000000116415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1574313</v>
      </c>
      <c r="D1000" s="1">
        <f>BILANCA!E22</f>
        <v>1574312.6</v>
      </c>
      <c r="E1000" s="1">
        <v>0</v>
      </c>
      <c r="F1000" s="1">
        <v>0</v>
      </c>
      <c r="G1000" s="2">
        <f t="shared" si="22"/>
        <v>80289.949400000012</v>
      </c>
      <c r="H1000" s="2">
        <f t="shared" si="19"/>
        <v>0.39999999990686774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30652</v>
      </c>
      <c r="D1002" s="1">
        <f>BILANCA!E24</f>
        <v>30652.35</v>
      </c>
      <c r="E1002" s="1">
        <v>0</v>
      </c>
      <c r="F1002" s="1">
        <v>0</v>
      </c>
      <c r="G1002" s="2">
        <f t="shared" si="22"/>
        <v>1747.1772999999998</v>
      </c>
      <c r="H1002" s="2">
        <f t="shared" si="19"/>
        <v>0.34999999999854481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425229</v>
      </c>
      <c r="D1003" s="1">
        <f>BILANCA!E25</f>
        <v>425228.52</v>
      </c>
      <c r="E1003" s="1">
        <v>0</v>
      </c>
      <c r="F1003" s="1">
        <v>0</v>
      </c>
      <c r="G1003" s="2">
        <f t="shared" si="22"/>
        <v>25513.720800000003</v>
      </c>
      <c r="H1003" s="2">
        <f t="shared" si="19"/>
        <v>0.47999999998137355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1263516</v>
      </c>
      <c r="D1004" s="1">
        <f>BILANCA!E26</f>
        <v>1384438.02</v>
      </c>
      <c r="E1004" s="1">
        <v>0</v>
      </c>
      <c r="F1004" s="1">
        <v>0</v>
      </c>
      <c r="G1004" s="2">
        <f t="shared" si="22"/>
        <v>84680.232840000011</v>
      </c>
      <c r="H1004" s="2">
        <f t="shared" si="19"/>
        <v>2.0000000018626451E-2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4448828</v>
      </c>
      <c r="D1006" s="1">
        <f>BILANCA!E28</f>
        <v>4824622.58</v>
      </c>
      <c r="E1006" s="1">
        <v>0</v>
      </c>
      <c r="F1006" s="1">
        <v>0</v>
      </c>
      <c r="G1006" s="2">
        <f t="shared" si="22"/>
        <v>324255.68267999997</v>
      </c>
      <c r="H1006" s="2">
        <f t="shared" si="19"/>
        <v>0.41999999992549419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7653</v>
      </c>
      <c r="D1007" s="1">
        <f>BILANCA!E29</f>
        <v>4120.8499999999985</v>
      </c>
      <c r="E1007" s="1">
        <v>0</v>
      </c>
      <c r="F1007" s="1">
        <v>0</v>
      </c>
      <c r="G1007" s="2">
        <f t="shared" si="22"/>
        <v>381.47279999999989</v>
      </c>
      <c r="H1007" s="2">
        <f t="shared" si="19"/>
        <v>0.15000000000145519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17661</v>
      </c>
      <c r="D1008" s="1">
        <f>BILANCA!E30</f>
        <v>17660.759999999998</v>
      </c>
      <c r="E1008" s="1">
        <v>0</v>
      </c>
      <c r="F1008" s="1">
        <v>0</v>
      </c>
      <c r="G1008" s="2">
        <f t="shared" si="22"/>
        <v>1324.5630000000001</v>
      </c>
      <c r="H1008" s="2">
        <f t="shared" si="19"/>
        <v>0.24000000000160071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10008</v>
      </c>
      <c r="D1012" s="1">
        <f>BILANCA!E34</f>
        <v>13539.91</v>
      </c>
      <c r="E1012" s="1">
        <v>0</v>
      </c>
      <c r="F1012" s="1">
        <v>0</v>
      </c>
      <c r="G1012" s="2">
        <f t="shared" si="22"/>
        <v>1075.5467800000001</v>
      </c>
      <c r="H1012" s="2">
        <f t="shared" si="19"/>
        <v>9.0000000000145519E-2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371207</v>
      </c>
      <c r="D1013" s="1">
        <f>BILANCA!E35</f>
        <v>376618.37</v>
      </c>
      <c r="E1013" s="1">
        <v>0</v>
      </c>
      <c r="F1013" s="1">
        <v>0</v>
      </c>
      <c r="G1013" s="2">
        <f t="shared" si="22"/>
        <v>33733.3122</v>
      </c>
      <c r="H1013" s="2">
        <f t="shared" si="19"/>
        <v>0.36999999999534339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428549</v>
      </c>
      <c r="D1014" s="1">
        <f>BILANCA!E36</f>
        <v>407158.11</v>
      </c>
      <c r="E1014" s="1">
        <v>0</v>
      </c>
      <c r="F1014" s="1">
        <v>0</v>
      </c>
      <c r="G1014" s="2">
        <f t="shared" si="22"/>
        <v>38528.821819999997</v>
      </c>
      <c r="H1014" s="2">
        <f t="shared" si="19"/>
        <v>0.10999999998603016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57342</v>
      </c>
      <c r="D1018" s="1">
        <f>BILANCA!E40</f>
        <v>30539.74</v>
      </c>
      <c r="E1018" s="1">
        <v>0</v>
      </c>
      <c r="F1018" s="1">
        <v>0</v>
      </c>
      <c r="G1018" s="2">
        <f t="shared" si="22"/>
        <v>4144.7518</v>
      </c>
      <c r="H1018" s="2">
        <f t="shared" si="19"/>
        <v>0.25999999999839929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32696</v>
      </c>
      <c r="D1025" s="1">
        <f>BILANCA!E47</f>
        <v>32696.400000000001</v>
      </c>
      <c r="E1025" s="1">
        <v>0</v>
      </c>
      <c r="F1025" s="1">
        <v>0</v>
      </c>
      <c r="G1025" s="2">
        <f t="shared" si="22"/>
        <v>4119.7296000000006</v>
      </c>
      <c r="H1025" s="2">
        <f t="shared" si="19"/>
        <v>0.40000000000145519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32696</v>
      </c>
      <c r="D1028" s="1">
        <f>BILANCA!E50</f>
        <v>32696.400000000001</v>
      </c>
      <c r="E1028" s="1">
        <v>0</v>
      </c>
      <c r="F1028" s="1">
        <v>0</v>
      </c>
      <c r="G1028" s="2">
        <f t="shared" si="22"/>
        <v>4413.9960000000001</v>
      </c>
      <c r="H1028" s="2">
        <f t="shared" si="19"/>
        <v>0.40000000000145519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789118</v>
      </c>
      <c r="D1032" s="1">
        <f>BILANCA!E54</f>
        <v>838159.89</v>
      </c>
      <c r="E1032" s="1">
        <v>0</v>
      </c>
      <c r="F1032" s="1">
        <v>0</v>
      </c>
      <c r="G1032" s="2">
        <f t="shared" si="22"/>
        <v>120806.45122000002</v>
      </c>
      <c r="H1032" s="2">
        <f t="shared" si="19"/>
        <v>0.10999999998603016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789118</v>
      </c>
      <c r="D1033" s="1">
        <f>BILANCA!E55</f>
        <v>838159.89</v>
      </c>
      <c r="E1033" s="1">
        <v>0</v>
      </c>
      <c r="F1033" s="1">
        <v>0</v>
      </c>
      <c r="G1033" s="2">
        <f t="shared" si="22"/>
        <v>123271.889</v>
      </c>
      <c r="H1033" s="2">
        <f t="shared" si="19"/>
        <v>0.10999999998603016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36512</v>
      </c>
      <c r="D1041" s="1">
        <f>BILANCA!E63</f>
        <v>29149.599999999999</v>
      </c>
      <c r="E1041" s="1">
        <v>0</v>
      </c>
      <c r="F1041" s="1">
        <v>0</v>
      </c>
      <c r="G1041" s="2">
        <f t="shared" si="22"/>
        <v>5499.0496000000003</v>
      </c>
      <c r="H1041" s="2">
        <f t="shared" si="19"/>
        <v>0.40000000000145519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36512</v>
      </c>
      <c r="D1042" s="1">
        <f>BILANCA!E64</f>
        <v>29149.599999999999</v>
      </c>
      <c r="E1042" s="1">
        <v>0</v>
      </c>
      <c r="F1042" s="1">
        <v>0</v>
      </c>
      <c r="G1042" s="2">
        <f t="shared" si="22"/>
        <v>5593.8608000000004</v>
      </c>
      <c r="H1042" s="2">
        <f t="shared" si="19"/>
        <v>0.40000000000145519</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948529</v>
      </c>
      <c r="D1046" s="1">
        <f>BILANCA!E68</f>
        <v>1075876.3</v>
      </c>
      <c r="E1046" s="1">
        <v>0</v>
      </c>
      <c r="F1046" s="1">
        <v>0</v>
      </c>
      <c r="G1046" s="2">
        <f t="shared" si="22"/>
        <v>195317.7408</v>
      </c>
      <c r="H1046" s="2">
        <f t="shared" si="19"/>
        <v>0.30000000004656613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111825</v>
      </c>
      <c r="D1047" s="1">
        <f>BILANCA!E69</f>
        <v>77646.98</v>
      </c>
      <c r="E1047" s="1">
        <v>0</v>
      </c>
      <c r="F1047" s="1">
        <v>0</v>
      </c>
      <c r="G1047" s="2">
        <f t="shared" si="22"/>
        <v>17095.613440000001</v>
      </c>
      <c r="H1047" s="2">
        <f t="shared" si="19"/>
        <v>2.0000000004074536E-2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111825</v>
      </c>
      <c r="D1048" s="1">
        <f>BILANCA!E70</f>
        <v>77646.98</v>
      </c>
      <c r="E1048" s="1">
        <v>0</v>
      </c>
      <c r="F1048" s="1">
        <v>0</v>
      </c>
      <c r="G1048" s="2">
        <f t="shared" si="22"/>
        <v>17362.732400000001</v>
      </c>
      <c r="H1048" s="2">
        <f t="shared" si="19"/>
        <v>2.0000000004074536E-2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110001</v>
      </c>
      <c r="D1050" s="1">
        <f>BILANCA!E72</f>
        <v>74950.17</v>
      </c>
      <c r="E1050" s="1">
        <v>0</v>
      </c>
      <c r="F1050" s="1">
        <v>0</v>
      </c>
      <c r="G1050" s="2">
        <f t="shared" si="22"/>
        <v>17413.389780000001</v>
      </c>
      <c r="H1050" s="2">
        <f t="shared" si="19"/>
        <v>0.16999999999825377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1824</v>
      </c>
      <c r="D1051" s="1">
        <f>BILANCA!E73</f>
        <v>2696.81</v>
      </c>
      <c r="E1051" s="1">
        <v>0</v>
      </c>
      <c r="F1051" s="1">
        <v>0</v>
      </c>
      <c r="G1051" s="2">
        <f t="shared" si="22"/>
        <v>490.79816000000005</v>
      </c>
      <c r="H1051" s="2">
        <f t="shared" si="19"/>
        <v>0.19000000000005457</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89850</v>
      </c>
      <c r="D1056" s="1">
        <f>BILANCA!E78</f>
        <v>157333.93000000002</v>
      </c>
      <c r="E1056" s="1">
        <v>0</v>
      </c>
      <c r="F1056" s="1">
        <v>0</v>
      </c>
      <c r="G1056" s="2">
        <f t="shared" si="22"/>
        <v>29529.803780000002</v>
      </c>
      <c r="H1056" s="2">
        <f t="shared" si="19"/>
        <v>6.9999999977881089E-2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115</v>
      </c>
      <c r="D1060" s="1">
        <f>BILANCA!E82</f>
        <v>115.14</v>
      </c>
      <c r="E1060" s="1">
        <v>0</v>
      </c>
      <c r="F1060" s="1">
        <v>0</v>
      </c>
      <c r="G1060" s="2">
        <f t="shared" si="22"/>
        <v>26.586559999999999</v>
      </c>
      <c r="H1060" s="2">
        <f t="shared" si="19"/>
        <v>0.14000000000000057</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89735</v>
      </c>
      <c r="D1064" s="1">
        <f>BILANCA!E86</f>
        <v>157218.79</v>
      </c>
      <c r="E1064" s="1">
        <v>0</v>
      </c>
      <c r="F1064" s="1">
        <v>0</v>
      </c>
      <c r="G1064" s="2">
        <f t="shared" si="22"/>
        <v>32737.978980000004</v>
      </c>
      <c r="H1064" s="2">
        <f t="shared" si="19"/>
        <v>0.20999999999185093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1297</v>
      </c>
      <c r="D1096" s="1">
        <f>BILANCA!E118</f>
        <v>1296.56</v>
      </c>
      <c r="E1096" s="1">
        <v>0</v>
      </c>
      <c r="F1096" s="1">
        <v>0</v>
      </c>
      <c r="G1096" s="2">
        <f t="shared" si="22"/>
        <v>439.58356000000003</v>
      </c>
      <c r="H1096" s="2">
        <f t="shared" si="23"/>
        <v>0.44000000000005457</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1297</v>
      </c>
      <c r="D1097" s="1">
        <f>BILANCA!E119</f>
        <v>1296.56</v>
      </c>
      <c r="E1097" s="1">
        <v>0</v>
      </c>
      <c r="F1097" s="1">
        <v>0</v>
      </c>
      <c r="G1097" s="2">
        <f t="shared" si="22"/>
        <v>443.47368</v>
      </c>
      <c r="H1097" s="2">
        <f t="shared" si="23"/>
        <v>0.44000000000005457</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1297</v>
      </c>
      <c r="D1099" s="1">
        <f>BILANCA!E121</f>
        <v>1296.56</v>
      </c>
      <c r="E1099" s="1">
        <v>0</v>
      </c>
      <c r="F1099" s="1">
        <v>0</v>
      </c>
      <c r="G1099" s="2">
        <f t="shared" si="22"/>
        <v>451.25391999999999</v>
      </c>
      <c r="H1099" s="2">
        <f t="shared" si="23"/>
        <v>0.44000000000005457</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193369</v>
      </c>
      <c r="D1124" s="1">
        <f>BILANCA!E146</f>
        <v>194639.82</v>
      </c>
      <c r="E1124" s="1">
        <v>0</v>
      </c>
      <c r="F1124" s="1">
        <v>0</v>
      </c>
      <c r="G1124" s="2">
        <f t="shared" si="22"/>
        <v>82153.458239999993</v>
      </c>
      <c r="H1124" s="2">
        <f t="shared" si="23"/>
        <v>0.17999999999301508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301</v>
      </c>
      <c r="D1127" s="1">
        <f>BILANCA!E149</f>
        <v>301.07</v>
      </c>
      <c r="E1127" s="1">
        <v>0</v>
      </c>
      <c r="F1127" s="1">
        <v>0</v>
      </c>
      <c r="G1127" s="2">
        <f t="shared" si="22"/>
        <v>130.05215999999999</v>
      </c>
      <c r="H1127" s="2">
        <f t="shared" si="23"/>
        <v>6.9999999999993179E-2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301</v>
      </c>
      <c r="D1135" s="1">
        <f>BILANCA!E157</f>
        <v>301.07</v>
      </c>
      <c r="E1135" s="1">
        <v>0</v>
      </c>
      <c r="F1135" s="1">
        <v>0</v>
      </c>
      <c r="G1135" s="2">
        <f t="shared" si="22"/>
        <v>137.27727999999999</v>
      </c>
      <c r="H1135" s="2">
        <f t="shared" si="23"/>
        <v>6.9999999999993179E-2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36917</v>
      </c>
      <c r="D1137" s="1">
        <f>BILANCA!E159</f>
        <v>46464.56</v>
      </c>
      <c r="E1137" s="1">
        <v>0</v>
      </c>
      <c r="F1137" s="1">
        <v>0</v>
      </c>
      <c r="G1137" s="2">
        <f t="shared" si="22"/>
        <v>19996.302479999998</v>
      </c>
      <c r="H1137" s="2">
        <f t="shared" si="23"/>
        <v>0.44000000000232831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156151</v>
      </c>
      <c r="D1138" s="1">
        <f>BILANCA!E160</f>
        <v>147874.19</v>
      </c>
      <c r="E1138" s="1">
        <v>0</v>
      </c>
      <c r="F1138" s="1">
        <v>0</v>
      </c>
      <c r="G1138" s="2">
        <f t="shared" si="22"/>
        <v>70044.403900000005</v>
      </c>
      <c r="H1138" s="2">
        <f t="shared" si="23"/>
        <v>0.19000000000232831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12983</v>
      </c>
      <c r="D1142" s="1">
        <f>BILANCA!E164</f>
        <v>11662.55</v>
      </c>
      <c r="E1142" s="1">
        <v>0</v>
      </c>
      <c r="F1142" s="1">
        <v>0</v>
      </c>
      <c r="G1142" s="2">
        <f t="shared" si="22"/>
        <v>5772.9879000000001</v>
      </c>
      <c r="H1142" s="2">
        <f t="shared" si="23"/>
        <v>0.4500000000007276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12983</v>
      </c>
      <c r="D1144" s="1">
        <f>BILANCA!E166</f>
        <v>11662.55</v>
      </c>
      <c r="E1144" s="1">
        <v>0</v>
      </c>
      <c r="F1144" s="1">
        <v>0</v>
      </c>
      <c r="G1144" s="2">
        <f t="shared" si="22"/>
        <v>5845.6040999999996</v>
      </c>
      <c r="H1144" s="2">
        <f t="shared" si="23"/>
        <v>0.4500000000007276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539205</v>
      </c>
      <c r="D1148" s="1">
        <f>BILANCA!E170</f>
        <v>633296.46</v>
      </c>
      <c r="E1148" s="1">
        <v>0</v>
      </c>
      <c r="F1148" s="1">
        <v>0</v>
      </c>
      <c r="G1148" s="2">
        <f t="shared" si="22"/>
        <v>297956.6568</v>
      </c>
      <c r="H1148" s="2">
        <f t="shared" si="23"/>
        <v>0.4599999999627471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539205</v>
      </c>
      <c r="D1151" s="1">
        <f>BILANCA!E173</f>
        <v>633296.46</v>
      </c>
      <c r="E1151" s="1">
        <v>0</v>
      </c>
      <c r="F1151" s="1">
        <v>0</v>
      </c>
      <c r="G1151" s="2">
        <f t="shared" si="22"/>
        <v>303374.05056</v>
      </c>
      <c r="H1151" s="2">
        <f t="shared" si="23"/>
        <v>0.4599999999627471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13893256</v>
      </c>
      <c r="D1152" s="1">
        <f>BILANCA!E175</f>
        <v>14060691.180000002</v>
      </c>
      <c r="E1152" s="1">
        <v>0</v>
      </c>
      <c r="F1152" s="1">
        <v>0</v>
      </c>
      <c r="G1152" s="2">
        <f t="shared" si="22"/>
        <v>7100473.8828400001</v>
      </c>
      <c r="H1152" s="2">
        <f t="shared" si="23"/>
        <v>0.18000000156462193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774000</v>
      </c>
      <c r="D1153" s="1">
        <f>BILANCA!E176</f>
        <v>878689.55</v>
      </c>
      <c r="E1153" s="1">
        <v>0</v>
      </c>
      <c r="F1153" s="1">
        <v>0</v>
      </c>
      <c r="G1153" s="2">
        <f t="shared" si="22"/>
        <v>430334.44700000004</v>
      </c>
      <c r="H1153" s="2">
        <f t="shared" si="23"/>
        <v>0.44999999995343387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774000</v>
      </c>
      <c r="D1154" s="1">
        <f>BILANCA!E177</f>
        <v>878689.55</v>
      </c>
      <c r="E1154" s="1">
        <v>0</v>
      </c>
      <c r="F1154" s="1">
        <v>0</v>
      </c>
      <c r="G1154" s="2">
        <f t="shared" si="22"/>
        <v>432865.82610000006</v>
      </c>
      <c r="H1154" s="2">
        <f t="shared" si="23"/>
        <v>0.44999999995343387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539406</v>
      </c>
      <c r="D1155" s="1">
        <f>BILANCA!E178</f>
        <v>640632.31000000006</v>
      </c>
      <c r="E1155" s="1">
        <v>0</v>
      </c>
      <c r="F1155" s="1">
        <v>0</v>
      </c>
      <c r="G1155" s="2">
        <f t="shared" si="22"/>
        <v>313155.34664</v>
      </c>
      <c r="H1155" s="2">
        <f t="shared" si="23"/>
        <v>0.31000000005587935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111205</v>
      </c>
      <c r="D1156" s="1">
        <f>BILANCA!E179</f>
        <v>66157.350000000006</v>
      </c>
      <c r="E1156" s="1">
        <v>0</v>
      </c>
      <c r="F1156" s="1">
        <v>0</v>
      </c>
      <c r="G1156" s="2">
        <f t="shared" si="22"/>
        <v>42128.908100000001</v>
      </c>
      <c r="H1156" s="2">
        <f t="shared" si="23"/>
        <v>0.35000000000582077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414</v>
      </c>
      <c r="D1157" s="1">
        <f>BILANCA!E180</f>
        <v>0</v>
      </c>
      <c r="E1157" s="1">
        <v>0</v>
      </c>
      <c r="F1157" s="1">
        <v>0</v>
      </c>
      <c r="G1157" s="2">
        <f t="shared" si="22"/>
        <v>72.036000000000001</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414</v>
      </c>
      <c r="D1160" s="1">
        <f>BILANCA!E183</f>
        <v>0</v>
      </c>
      <c r="E1160" s="1">
        <v>0</v>
      </c>
      <c r="F1160" s="1">
        <v>0</v>
      </c>
      <c r="G1160" s="2">
        <f t="shared" si="22"/>
        <v>73.277999999999992</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2330</v>
      </c>
      <c r="D1164" s="1">
        <f>BILANCA!E187</f>
        <v>2330</v>
      </c>
      <c r="E1164" s="1">
        <v>0</v>
      </c>
      <c r="F1164" s="1">
        <v>0</v>
      </c>
      <c r="G1164" s="2">
        <f t="shared" si="22"/>
        <v>1265.1899999999998</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120645</v>
      </c>
      <c r="D1165" s="1">
        <f>BILANCA!E188</f>
        <v>169569.89</v>
      </c>
      <c r="E1165" s="1">
        <v>0</v>
      </c>
      <c r="F1165" s="1">
        <v>0</v>
      </c>
      <c r="G1165" s="2">
        <f t="shared" si="22"/>
        <v>83680.829960000003</v>
      </c>
      <c r="H1165" s="2">
        <f t="shared" si="23"/>
        <v>0.10999999998603016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13119256</v>
      </c>
      <c r="D1214" s="1">
        <f>BILANCA!E237</f>
        <v>13182001.630000001</v>
      </c>
      <c r="E1214" s="1">
        <v>0</v>
      </c>
      <c r="F1214" s="1">
        <v>0</v>
      </c>
      <c r="G1214" s="2">
        <f t="shared" si="22"/>
        <v>9120632.8890600018</v>
      </c>
      <c r="H1214" s="2">
        <f t="shared" si="23"/>
        <v>0.36999999918043613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13124090</v>
      </c>
      <c r="D1215" s="1">
        <f>BILANCA!E238</f>
        <v>13164177.880000001</v>
      </c>
      <c r="E1215" s="1">
        <v>0</v>
      </c>
      <c r="F1215" s="1">
        <v>0</v>
      </c>
      <c r="G1215" s="2">
        <f t="shared" si="22"/>
        <v>9152967.4163200017</v>
      </c>
      <c r="H1215" s="2">
        <f t="shared" si="23"/>
        <v>0.11999999918043613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13124090</v>
      </c>
      <c r="D1216" s="1">
        <f>BILANCA!E239</f>
        <v>13164177.880000001</v>
      </c>
      <c r="E1216" s="1">
        <v>0</v>
      </c>
      <c r="F1216" s="1">
        <v>0</v>
      </c>
      <c r="G1216" s="2">
        <f t="shared" si="22"/>
        <v>9192419.8620800003</v>
      </c>
      <c r="H1216" s="2">
        <f t="shared" si="23"/>
        <v>0.11999999918043613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13124090</v>
      </c>
      <c r="D1217" s="1">
        <f>BILANCA!E240</f>
        <v>13164177.880000001</v>
      </c>
      <c r="E1217" s="1">
        <v>0</v>
      </c>
      <c r="F1217" s="1">
        <v>0</v>
      </c>
      <c r="G1217" s="2">
        <f t="shared" si="22"/>
        <v>9231872.3078400008</v>
      </c>
      <c r="H1217" s="2">
        <f t="shared" si="23"/>
        <v>0.11999999918043613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-182592</v>
      </c>
      <c r="D1222" s="1">
        <f>BILANCA!E245</f>
        <v>-170274.01</v>
      </c>
      <c r="E1222" s="1">
        <v>0</v>
      </c>
      <c r="F1222" s="1">
        <v>0</v>
      </c>
      <c r="G1222" s="2">
        <f t="shared" si="22"/>
        <v>-125030.46477999999</v>
      </c>
      <c r="H1222" s="2">
        <f t="shared" si="23"/>
        <v>1.0000000009313226E-2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142864</v>
      </c>
      <c r="D1223" s="1">
        <f>BILANCA!E246</f>
        <v>248201.31</v>
      </c>
      <c r="E1223" s="1">
        <v>0</v>
      </c>
      <c r="F1223" s="1">
        <v>0</v>
      </c>
      <c r="G1223" s="2">
        <f t="shared" si="22"/>
        <v>153423.98879999999</v>
      </c>
      <c r="H1223" s="2">
        <f t="shared" si="23"/>
        <v>0.30999999999767169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142864</v>
      </c>
      <c r="D1224" s="1">
        <f>BILANCA!E247</f>
        <v>248201.31</v>
      </c>
      <c r="E1224" s="1">
        <v>0</v>
      </c>
      <c r="F1224" s="1">
        <v>0</v>
      </c>
      <c r="G1224" s="2">
        <f t="shared" si="22"/>
        <v>154063.25542</v>
      </c>
      <c r="H1224" s="2">
        <f t="shared" si="23"/>
        <v>0.30999999999767169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325456</v>
      </c>
      <c r="D1227" s="1">
        <f>BILANCA!E250</f>
        <v>418475.32</v>
      </c>
      <c r="E1227" s="1">
        <v>0</v>
      </c>
      <c r="F1227" s="1">
        <v>0</v>
      </c>
      <c r="G1227" s="2">
        <f t="shared" si="22"/>
        <v>283627.22016000003</v>
      </c>
      <c r="H1227" s="2">
        <f t="shared" si="23"/>
        <v>0.32000000000698492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325456</v>
      </c>
      <c r="D1229" s="1">
        <f>BILANCA!E252</f>
        <v>418475.32</v>
      </c>
      <c r="E1229" s="1">
        <v>0</v>
      </c>
      <c r="F1229" s="1">
        <v>0</v>
      </c>
      <c r="G1229" s="2">
        <f t="shared" si="22"/>
        <v>285952.03343999997</v>
      </c>
      <c r="H1229" s="2">
        <f t="shared" si="23"/>
        <v>0.32000000000698492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164775</v>
      </c>
      <c r="D1232" s="1">
        <f>BILANCA!E255</f>
        <v>176435.21</v>
      </c>
      <c r="E1232" s="1">
        <v>0</v>
      </c>
      <c r="F1232" s="1">
        <v>0</v>
      </c>
      <c r="G1232" s="2">
        <f t="shared" si="22"/>
        <v>128893.70958</v>
      </c>
      <c r="H1232" s="2">
        <f t="shared" si="23"/>
        <v>0.20999999999185093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12983</v>
      </c>
      <c r="D1233" s="1">
        <f>BILANCA!E256</f>
        <v>11662.55</v>
      </c>
      <c r="E1233" s="1">
        <v>0</v>
      </c>
      <c r="F1233" s="1">
        <v>0</v>
      </c>
      <c r="G1233" s="2">
        <f t="shared" si="22"/>
        <v>9077.0249999999996</v>
      </c>
      <c r="H1233" s="2">
        <f t="shared" si="23"/>
        <v>0.4500000000007276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20209</v>
      </c>
      <c r="D1236" s="1">
        <f>BILANCA!E259</f>
        <v>20208.5</v>
      </c>
      <c r="E1236" s="1">
        <v>0</v>
      </c>
      <c r="F1236" s="1">
        <v>0</v>
      </c>
      <c r="G1236" s="2">
        <f t="shared" si="22"/>
        <v>15338.378000000001</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20209</v>
      </c>
      <c r="D1237" s="1">
        <f>BILANCA!E260</f>
        <v>20208.5</v>
      </c>
      <c r="E1237" s="1">
        <v>0</v>
      </c>
      <c r="F1237" s="1">
        <v>0</v>
      </c>
      <c r="G1237" s="2">
        <f t="shared" si="22"/>
        <v>15399.004000000001</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100417</v>
      </c>
      <c r="D1240" s="1">
        <f>BILANCA!E264</f>
        <v>94683.97</v>
      </c>
      <c r="E1240" s="1">
        <v>0</v>
      </c>
      <c r="F1240" s="1">
        <v>0</v>
      </c>
      <c r="G1240" s="2">
        <f t="shared" si="22"/>
        <v>74474.729580000014</v>
      </c>
      <c r="H1240" s="2">
        <f t="shared" si="23"/>
        <v>2.9999999998835847E-2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92952</v>
      </c>
      <c r="D1241" s="1">
        <f>BILANCA!E265</f>
        <v>99955.85</v>
      </c>
      <c r="E1241" s="1">
        <v>0</v>
      </c>
      <c r="F1241" s="1">
        <v>0</v>
      </c>
      <c r="G1241" s="2">
        <f t="shared" si="22"/>
        <v>75558.834600000002</v>
      </c>
      <c r="H1241" s="2">
        <f t="shared" si="23"/>
        <v>0.14999999999417923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12983</v>
      </c>
      <c r="D1242" s="1">
        <f>BILANCA!E266</f>
        <v>11662.55</v>
      </c>
      <c r="E1242" s="1">
        <v>0</v>
      </c>
      <c r="F1242" s="1">
        <v>0</v>
      </c>
      <c r="G1242" s="2">
        <f t="shared" ref="G1242:G1479" si="24">B1242/1000*C1242+B1242/500*D1242</f>
        <v>9403.7978999999996</v>
      </c>
      <c r="H1242" s="2">
        <f t="shared" si="23"/>
        <v>0.4500000000007276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87212</v>
      </c>
      <c r="D1244" s="1">
        <f>BILANCA!E268</f>
        <v>157218.79</v>
      </c>
      <c r="E1244" s="1">
        <v>0</v>
      </c>
      <c r="F1244" s="1">
        <v>0</v>
      </c>
      <c r="G1244" s="2">
        <f t="shared" si="24"/>
        <v>104830.54038000002</v>
      </c>
      <c r="H1244" s="2">
        <f t="shared" si="23"/>
        <v>0.20999999999185093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901</v>
      </c>
      <c r="D1245" s="1">
        <f>BILANCA!E269</f>
        <v>0</v>
      </c>
      <c r="E1245" s="1">
        <v>0</v>
      </c>
      <c r="F1245" s="1">
        <v>0</v>
      </c>
      <c r="G1245" s="2">
        <f t="shared" si="24"/>
        <v>236.06200000000001</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1622</v>
      </c>
      <c r="D1247" s="1">
        <f>BILANCA!E271</f>
        <v>0</v>
      </c>
      <c r="E1247" s="1">
        <v>0</v>
      </c>
      <c r="F1247" s="1">
        <v>0</v>
      </c>
      <c r="G1247" s="2">
        <f t="shared" si="24"/>
        <v>428.20800000000003</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23998</v>
      </c>
      <c r="D1263" s="1">
        <f>BILANCA!E287</f>
        <v>23997.86</v>
      </c>
      <c r="E1263" s="1">
        <v>0</v>
      </c>
      <c r="F1263" s="1">
        <v>0</v>
      </c>
      <c r="G1263" s="2">
        <f t="shared" si="24"/>
        <v>20158.241600000001</v>
      </c>
      <c r="H1263" s="2">
        <f t="shared" si="23"/>
        <v>0.13999999999941792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750002</v>
      </c>
      <c r="D1264" s="1">
        <f>BILANCA!E288</f>
        <v>854691.69</v>
      </c>
      <c r="E1264" s="1">
        <v>0</v>
      </c>
      <c r="F1264" s="1">
        <v>0</v>
      </c>
      <c r="G1264" s="2">
        <f t="shared" si="24"/>
        <v>691087.29178000009</v>
      </c>
      <c r="H1264" s="2">
        <f t="shared" si="23"/>
        <v>0.31000000005587935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630</v>
      </c>
      <c r="D1271" s="1">
        <f>BILANCA!E295</f>
        <v>0</v>
      </c>
      <c r="E1271" s="1">
        <v>0</v>
      </c>
      <c r="F1271" s="1">
        <v>0</v>
      </c>
      <c r="G1271" s="2">
        <f t="shared" si="24"/>
        <v>181.44</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21668</v>
      </c>
      <c r="D1274" s="1">
        <f>BILANCA!E298</f>
        <v>22542.86</v>
      </c>
      <c r="E1274" s="1">
        <v>0</v>
      </c>
      <c r="F1274" s="1">
        <v>0</v>
      </c>
      <c r="G1274" s="2">
        <f t="shared" si="24"/>
        <v>19425.33252</v>
      </c>
      <c r="H1274" s="2">
        <f t="shared" si="23"/>
        <v>0.13999999999941792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81512</v>
      </c>
      <c r="D1278" s="1">
        <f>BILANCA!E302</f>
        <v>143735.38</v>
      </c>
      <c r="E1278" s="1">
        <v>0</v>
      </c>
      <c r="F1278" s="1">
        <v>0</v>
      </c>
      <c r="G1278" s="2">
        <f t="shared" si="24"/>
        <v>108849.91419999998</v>
      </c>
      <c r="H1278" s="2">
        <f t="shared" si="23"/>
        <v>0.38000000000465661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9518017</v>
      </c>
      <c r="D1408" s="1">
        <f>'RAS-funkcijski'!E114</f>
        <v>10645577.729999999</v>
      </c>
      <c r="E1408" s="1">
        <v>0</v>
      </c>
      <c r="F1408" s="1">
        <v>0</v>
      </c>
      <c r="G1408" s="2">
        <f t="shared" si="24"/>
        <v>3389008.9705999997</v>
      </c>
      <c r="H1408" s="2">
        <f t="shared" si="27"/>
        <v>0.27000000141561031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9518017</v>
      </c>
      <c r="D1412" s="1">
        <f>'RAS-funkcijski'!E118</f>
        <v>10645577.729999999</v>
      </c>
      <c r="E1412" s="1">
        <v>0</v>
      </c>
      <c r="F1412" s="1">
        <v>0</v>
      </c>
      <c r="G1412" s="2">
        <f t="shared" si="24"/>
        <v>3512245.6604399998</v>
      </c>
      <c r="H1412" s="2">
        <f t="shared" si="27"/>
        <v>0.27000000141561031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9518017</v>
      </c>
      <c r="D1414" s="1">
        <f>'RAS-funkcijski'!E120</f>
        <v>10645577.729999999</v>
      </c>
      <c r="E1414" s="1">
        <v>0</v>
      </c>
      <c r="F1414" s="1">
        <v>0</v>
      </c>
      <c r="G1414" s="2">
        <f t="shared" si="24"/>
        <v>3573864.0053599998</v>
      </c>
      <c r="H1414" s="2">
        <f t="shared" si="27"/>
        <v>0.27000000141561031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9518017</v>
      </c>
      <c r="D1435" s="13">
        <f>'RAS-funkcijski'!E141</f>
        <v>10645577.729999999</v>
      </c>
      <c r="E1435" s="13">
        <v>0</v>
      </c>
      <c r="F1435" s="13">
        <v>0</v>
      </c>
      <c r="G1435" s="14">
        <f t="shared" si="24"/>
        <v>4220856.6270199995</v>
      </c>
      <c r="H1435" s="14">
        <f t="shared" si="27"/>
        <v>0.27000000141561031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2376</v>
      </c>
      <c r="D1436" s="6">
        <f>'P-VRIO'!E5</f>
        <v>13756.4</v>
      </c>
      <c r="E1436" s="6">
        <v>0</v>
      </c>
      <c r="F1436" s="6">
        <v>0</v>
      </c>
      <c r="G1436" s="7">
        <f t="shared" si="24"/>
        <v>29.8888</v>
      </c>
      <c r="H1436" s="7">
        <f t="shared" si="27"/>
        <v>0.3999999999996362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2376</v>
      </c>
      <c r="D1453" s="1">
        <f>'P-VRIO'!E22</f>
        <v>13756.4</v>
      </c>
      <c r="E1453" s="1">
        <v>0</v>
      </c>
      <c r="F1453" s="1">
        <v>0</v>
      </c>
      <c r="G1453" s="2">
        <f t="shared" si="24"/>
        <v>537.99839999999995</v>
      </c>
      <c r="H1453" s="2">
        <f t="shared" si="27"/>
        <v>0.3999999999996362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2376</v>
      </c>
      <c r="D1454" s="1">
        <f>'P-VRIO'!E23</f>
        <v>13756.4</v>
      </c>
      <c r="E1454" s="1">
        <v>0</v>
      </c>
      <c r="F1454" s="1">
        <v>0</v>
      </c>
      <c r="G1454" s="2">
        <f t="shared" si="24"/>
        <v>567.88720000000001</v>
      </c>
      <c r="H1454" s="2">
        <f t="shared" si="27"/>
        <v>0.3999999999996362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2376</v>
      </c>
      <c r="D1456" s="1">
        <f>'P-VRIO'!E25</f>
        <v>13756.4</v>
      </c>
      <c r="E1456" s="1">
        <v>0</v>
      </c>
      <c r="F1456" s="1">
        <v>0</v>
      </c>
      <c r="G1456" s="2">
        <f t="shared" si="24"/>
        <v>627.66480000000001</v>
      </c>
      <c r="H1456" s="2">
        <f t="shared" si="27"/>
        <v>0.3999999999996362</v>
      </c>
      <c r="I1456" s="10">
        <f t="shared" si="30"/>
        <v>251.06591999977167</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774000.08</v>
      </c>
      <c r="D1480" s="6"/>
      <c r="E1480" s="6">
        <v>0</v>
      </c>
      <c r="F1480" s="6">
        <v>0</v>
      </c>
      <c r="G1480" s="7">
        <f t="shared" ref="G1480:G1580" si="34">B1480/1000*C1480</f>
        <v>774.00008000000003</v>
      </c>
      <c r="H1480" s="7">
        <f t="shared" ref="H1480:H1580" si="35">ABS(C1480-ROUND(C1480,0))</f>
        <v>7.9999999958090484E-2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11031462.92</v>
      </c>
      <c r="D1481" s="1">
        <v>0</v>
      </c>
      <c r="E1481" s="1">
        <v>0</v>
      </c>
      <c r="F1481" s="1">
        <v>0</v>
      </c>
      <c r="G1481" s="2">
        <f t="shared" si="34"/>
        <v>22062.92584</v>
      </c>
      <c r="H1481" s="2">
        <f t="shared" si="35"/>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10569694.49</v>
      </c>
      <c r="D1483" s="1">
        <v>0</v>
      </c>
      <c r="E1483" s="1">
        <v>0</v>
      </c>
      <c r="F1483" s="1">
        <v>0</v>
      </c>
      <c r="G1483" s="2">
        <f t="shared" si="34"/>
        <v>42278.777959999999</v>
      </c>
      <c r="H1483" s="2">
        <f t="shared" si="35"/>
        <v>0.49000000022351742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7225178.5199999996</v>
      </c>
      <c r="D1484" s="1">
        <v>0</v>
      </c>
      <c r="E1484" s="1">
        <v>0</v>
      </c>
      <c r="F1484" s="1">
        <v>0</v>
      </c>
      <c r="G1484" s="2">
        <f t="shared" si="34"/>
        <v>36125.892599999999</v>
      </c>
      <c r="H1484" s="2">
        <f t="shared" si="35"/>
        <v>0.48000000044703484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2768705.21</v>
      </c>
      <c r="D1485" s="1">
        <v>0</v>
      </c>
      <c r="E1485" s="1">
        <v>0</v>
      </c>
      <c r="F1485" s="1">
        <v>0</v>
      </c>
      <c r="G1485" s="2">
        <f t="shared" si="34"/>
        <v>16612.23126</v>
      </c>
      <c r="H1485" s="2">
        <f t="shared" si="35"/>
        <v>0.2099999999627471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20384.240000000002</v>
      </c>
      <c r="D1486" s="1">
        <v>0</v>
      </c>
      <c r="E1486" s="1">
        <v>0</v>
      </c>
      <c r="F1486" s="1">
        <v>0</v>
      </c>
      <c r="G1486" s="2">
        <f t="shared" si="34"/>
        <v>142.68968000000001</v>
      </c>
      <c r="H1486" s="2">
        <f t="shared" si="35"/>
        <v>0.24000000000160071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87</v>
      </c>
      <c r="D1489" s="1">
        <v>0</v>
      </c>
      <c r="E1489" s="1">
        <v>0</v>
      </c>
      <c r="F1489" s="1">
        <v>0</v>
      </c>
      <c r="G1489" s="2">
        <f t="shared" si="34"/>
        <v>0.87</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555339.52000000002</v>
      </c>
      <c r="D1491" s="1">
        <v>0</v>
      </c>
      <c r="E1491" s="1">
        <v>0</v>
      </c>
      <c r="F1491" s="1">
        <v>0</v>
      </c>
      <c r="G1491" s="2">
        <f t="shared" si="34"/>
        <v>6664.0742399999999</v>
      </c>
      <c r="H1491" s="2">
        <f t="shared" si="35"/>
        <v>0.47999999998137355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461768.43</v>
      </c>
      <c r="D1492" s="1">
        <v>0</v>
      </c>
      <c r="E1492" s="1">
        <v>0</v>
      </c>
      <c r="F1492" s="1">
        <v>0</v>
      </c>
      <c r="G1492" s="2">
        <f t="shared" si="34"/>
        <v>6002.9895899999992</v>
      </c>
      <c r="H1492" s="2">
        <f t="shared" si="35"/>
        <v>0.42999999999301508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10926773.449999999</v>
      </c>
      <c r="D1499" s="1">
        <v>0</v>
      </c>
      <c r="E1499" s="1">
        <v>0</v>
      </c>
      <c r="F1499" s="1">
        <v>0</v>
      </c>
      <c r="G1499" s="2">
        <f t="shared" si="34"/>
        <v>218535.46899999998</v>
      </c>
      <c r="H1499" s="2">
        <f t="shared" si="35"/>
        <v>0.44999999925494194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10465005.02</v>
      </c>
      <c r="D1501" s="1">
        <v>0</v>
      </c>
      <c r="E1501" s="1">
        <v>0</v>
      </c>
      <c r="F1501" s="1">
        <v>0</v>
      </c>
      <c r="G1501" s="2">
        <f t="shared" si="34"/>
        <v>230230.11043999999</v>
      </c>
      <c r="H1501" s="2">
        <f t="shared" si="35"/>
        <v>1.9999999552965164E-2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7123951.8399999999</v>
      </c>
      <c r="D1502" s="1">
        <v>0</v>
      </c>
      <c r="E1502" s="1">
        <v>0</v>
      </c>
      <c r="F1502" s="1">
        <v>0</v>
      </c>
      <c r="G1502" s="2">
        <f t="shared" si="34"/>
        <v>163850.89231999998</v>
      </c>
      <c r="H1502" s="2">
        <f t="shared" si="35"/>
        <v>0.16000000014901161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2813753.09</v>
      </c>
      <c r="D1503" s="1">
        <v>0</v>
      </c>
      <c r="E1503" s="1">
        <v>0</v>
      </c>
      <c r="F1503" s="1">
        <v>0</v>
      </c>
      <c r="G1503" s="2">
        <f t="shared" si="34"/>
        <v>67530.074160000004</v>
      </c>
      <c r="H1503" s="2">
        <f t="shared" si="35"/>
        <v>8.9999999850988388E-2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20798.59</v>
      </c>
      <c r="D1504" s="1">
        <v>0</v>
      </c>
      <c r="E1504" s="1">
        <v>0</v>
      </c>
      <c r="F1504" s="1">
        <v>0</v>
      </c>
      <c r="G1504" s="2">
        <f t="shared" si="34"/>
        <v>519.96474999999998</v>
      </c>
      <c r="H1504" s="2">
        <f t="shared" si="35"/>
        <v>0.40999999999985448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87</v>
      </c>
      <c r="D1507" s="1">
        <v>0</v>
      </c>
      <c r="E1507" s="1">
        <v>0</v>
      </c>
      <c r="F1507" s="1">
        <v>0</v>
      </c>
      <c r="G1507" s="2">
        <f t="shared" si="34"/>
        <v>2.4359999999999999</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506414.5</v>
      </c>
      <c r="D1509" s="1">
        <v>0</v>
      </c>
      <c r="E1509" s="1">
        <v>0</v>
      </c>
      <c r="F1509" s="1">
        <v>0</v>
      </c>
      <c r="G1509" s="2">
        <f t="shared" si="34"/>
        <v>15192.434999999999</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461768.43</v>
      </c>
      <c r="D1510" s="1">
        <v>0</v>
      </c>
      <c r="E1510" s="1">
        <v>0</v>
      </c>
      <c r="F1510" s="1">
        <v>0</v>
      </c>
      <c r="G1510" s="2">
        <f t="shared" si="34"/>
        <v>14314.821329999999</v>
      </c>
      <c r="H1510" s="2">
        <f t="shared" si="35"/>
        <v>0.42999999999301508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878689.55000000075</v>
      </c>
      <c r="D1517" s="1">
        <v>0</v>
      </c>
      <c r="E1517" s="1">
        <v>0</v>
      </c>
      <c r="F1517" s="1">
        <v>0</v>
      </c>
      <c r="G1517" s="2">
        <f t="shared" si="34"/>
        <v>33390.202900000026</v>
      </c>
      <c r="H1517" s="2">
        <f t="shared" si="35"/>
        <v>0.44999999925494194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23997.86</v>
      </c>
      <c r="D1518" s="1">
        <v>0</v>
      </c>
      <c r="E1518" s="1">
        <v>0</v>
      </c>
      <c r="F1518" s="1">
        <v>0</v>
      </c>
      <c r="G1518" s="2">
        <f t="shared" si="34"/>
        <v>935.91654000000005</v>
      </c>
      <c r="H1518" s="2">
        <f t="shared" si="35"/>
        <v>0.13999999999941792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23997.86</v>
      </c>
      <c r="D1524" s="1">
        <v>0</v>
      </c>
      <c r="E1524" s="1">
        <v>0</v>
      </c>
      <c r="F1524" s="1">
        <v>0</v>
      </c>
      <c r="G1524" s="2">
        <f t="shared" si="34"/>
        <v>1079.9037000000001</v>
      </c>
      <c r="H1524" s="2">
        <f t="shared" si="35"/>
        <v>0.13999999999941792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23997.86</v>
      </c>
      <c r="D1560" s="1">
        <v>0</v>
      </c>
      <c r="E1560" s="1">
        <v>0</v>
      </c>
      <c r="F1560" s="1">
        <v>0</v>
      </c>
      <c r="G1560" s="2">
        <f t="shared" si="34"/>
        <v>1943.8266600000002</v>
      </c>
      <c r="H1560" s="2">
        <f t="shared" si="35"/>
        <v>0.13999999999941792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23997.86</v>
      </c>
      <c r="D1564" s="1">
        <v>0</v>
      </c>
      <c r="E1564" s="1">
        <v>0</v>
      </c>
      <c r="F1564" s="1">
        <v>0</v>
      </c>
      <c r="G1564" s="2">
        <f t="shared" si="34"/>
        <v>2039.8181000000002</v>
      </c>
      <c r="H1564" s="2">
        <f t="shared" si="35"/>
        <v>0.13999999999941792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854691.69</v>
      </c>
      <c r="D1576" s="1">
        <v>0</v>
      </c>
      <c r="E1576" s="1">
        <v>0</v>
      </c>
      <c r="F1576" s="1">
        <v>0</v>
      </c>
      <c r="G1576" s="2">
        <f t="shared" si="34"/>
        <v>82905.093930000003</v>
      </c>
      <c r="H1576" s="2">
        <f t="shared" si="35"/>
        <v>0.31000000005587935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854691.69</v>
      </c>
      <c r="D1578" s="1">
        <v>0</v>
      </c>
      <c r="E1578" s="1">
        <v>0</v>
      </c>
      <c r="F1578" s="1">
        <v>0</v>
      </c>
      <c r="G1578" s="2">
        <f t="shared" si="34"/>
        <v>84614.477310000002</v>
      </c>
      <c r="H1578" s="2">
        <f t="shared" si="35"/>
        <v>0.31000000005587935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19087</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9588423</v>
      </c>
      <c r="I16" s="172">
        <f>'PR-RAS'!E6</f>
        <v>10657433.760000002</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9327916</v>
      </c>
      <c r="I17" s="172">
        <f>'PR-RAS'!E151</f>
        <v>9803382.7899999991</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182592</v>
      </c>
      <c r="I19" s="173">
        <f>'PR-RAS'!E646</f>
        <v>170274.00999999692</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12944727</v>
      </c>
      <c r="I20" s="175">
        <f>BILANCA!E7</f>
        <v>12984814.880000001</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948529</v>
      </c>
      <c r="I21" s="177">
        <f>BILANCA!E68</f>
        <v>1075876.3</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774000</v>
      </c>
      <c r="I22" s="177">
        <f>BILANCA!E176</f>
        <v>878689.55</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13119256</v>
      </c>
      <c r="I23" s="179">
        <f>BILANCA!E237</f>
        <v>13182001.630000001</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9518017</v>
      </c>
      <c r="I27" s="177">
        <f>'RAS-funkcijski'!E114</f>
        <v>10645577.729999999</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9518017</v>
      </c>
      <c r="I28" s="181">
        <f>'RAS-funkcijski'!E141</f>
        <v>10645577.729999999</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2376</v>
      </c>
      <c r="I29" s="175">
        <f>'P-VRIO'!E5</f>
        <v>13756.4</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2376</v>
      </c>
      <c r="I30" s="177">
        <f>'P-VRIO'!E22</f>
        <v>13756.4</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774000.08</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878689.55000000075</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23997.86</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854691.69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H657" sqref="H65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9588423</v>
      </c>
      <c r="E6" s="53">
        <f>E7+E44+E50+E82+E106+E124+E133+E139</f>
        <v>10657433.760000002</v>
      </c>
      <c r="F6" s="54">
        <f t="shared" ref="F6:F131" si="0">IF(D6&lt;&gt;0,IF(E6/D6&gt;=100,"&gt;&gt;100",E6/D6*100),"-")</f>
        <v>111.14897371549004</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7159769</v>
      </c>
      <c r="E50" s="53">
        <f>E51+E54+E59+E62+E65+E68+E71+E74+E77</f>
        <v>7407938.5600000005</v>
      </c>
      <c r="F50" s="54">
        <f t="shared" si="0"/>
        <v>103.46616713472181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258700</v>
      </c>
      <c r="E54" s="53">
        <f t="shared" si="11"/>
        <v>64246.22</v>
      </c>
      <c r="F54" s="54">
        <f t="shared" si="0"/>
        <v>24.834255894858913</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258700</v>
      </c>
      <c r="E57" s="244">
        <v>64246.22</v>
      </c>
      <c r="F57" s="54">
        <f t="shared" si="0"/>
        <v>24.834255894858913</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6888569</v>
      </c>
      <c r="E68" s="53">
        <f t="shared" si="15"/>
        <v>7343692.3400000008</v>
      </c>
      <c r="F68" s="54">
        <f t="shared" si="0"/>
        <v>106.60693592529886</v>
      </c>
    </row>
    <row r="69" spans="1:6" ht="12.75" customHeight="1" x14ac:dyDescent="0.2">
      <c r="A69" s="55" t="s">
        <v>181</v>
      </c>
      <c r="B69" s="87" t="s">
        <v>182</v>
      </c>
      <c r="C69" s="52" t="s">
        <v>181</v>
      </c>
      <c r="D69" s="244">
        <v>6850508</v>
      </c>
      <c r="E69" s="244">
        <v>6952429.6500000004</v>
      </c>
      <c r="F69" s="54">
        <f t="shared" si="0"/>
        <v>101.48779696337849</v>
      </c>
    </row>
    <row r="70" spans="1:6" ht="24" x14ac:dyDescent="0.2">
      <c r="A70" s="55" t="s">
        <v>183</v>
      </c>
      <c r="B70" s="87" t="s">
        <v>184</v>
      </c>
      <c r="C70" s="52" t="s">
        <v>183</v>
      </c>
      <c r="D70" s="244">
        <v>38061</v>
      </c>
      <c r="E70" s="244">
        <v>391262.69</v>
      </c>
      <c r="F70" s="54">
        <f t="shared" si="0"/>
        <v>1027.9884658837129</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12500</v>
      </c>
      <c r="E77" s="53">
        <f t="shared" si="18"/>
        <v>0</v>
      </c>
      <c r="F77" s="54">
        <f t="shared" si="0"/>
        <v>0</v>
      </c>
    </row>
    <row r="78" spans="1:6" ht="12.75" customHeight="1" x14ac:dyDescent="0.2">
      <c r="A78" s="55">
        <v>6391</v>
      </c>
      <c r="B78" s="87" t="s">
        <v>199</v>
      </c>
      <c r="C78" s="52" t="s">
        <v>200</v>
      </c>
      <c r="D78" s="244">
        <v>12500</v>
      </c>
      <c r="E78" s="244"/>
      <c r="F78" s="54">
        <f t="shared" si="0"/>
        <v>0</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342663</v>
      </c>
      <c r="E106" s="53">
        <f t="shared" si="23"/>
        <v>427423.65</v>
      </c>
      <c r="F106" s="54">
        <f t="shared" si="0"/>
        <v>124.73586293238547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342663</v>
      </c>
      <c r="E112" s="53">
        <f t="shared" si="25"/>
        <v>427423.65</v>
      </c>
      <c r="F112" s="54">
        <f t="shared" si="0"/>
        <v>124.73586293238547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342663</v>
      </c>
      <c r="E117" s="244">
        <v>427423.65</v>
      </c>
      <c r="F117" s="54">
        <f t="shared" si="0"/>
        <v>124.73586293238547</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795626</v>
      </c>
      <c r="E124" s="53">
        <f t="shared" si="27"/>
        <v>1165362.1500000001</v>
      </c>
      <c r="F124" s="54">
        <f t="shared" si="0"/>
        <v>146.47109948644214</v>
      </c>
    </row>
    <row r="125" spans="1:6" ht="12.75" customHeight="1" x14ac:dyDescent="0.2">
      <c r="A125" s="55">
        <v>661</v>
      </c>
      <c r="B125" s="88" t="s">
        <v>293</v>
      </c>
      <c r="C125" s="52" t="s">
        <v>294</v>
      </c>
      <c r="D125" s="53">
        <f t="shared" ref="D125:E125" si="28">SUM(D126:D127)</f>
        <v>795226</v>
      </c>
      <c r="E125" s="53">
        <f t="shared" si="28"/>
        <v>1163709.3400000001</v>
      </c>
      <c r="F125" s="54">
        <f t="shared" si="0"/>
        <v>146.33693314856407</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795226</v>
      </c>
      <c r="E127" s="244">
        <v>1163709.3400000001</v>
      </c>
      <c r="F127" s="54">
        <f t="shared" si="0"/>
        <v>146.33693314856407</v>
      </c>
    </row>
    <row r="128" spans="1:6" ht="24" x14ac:dyDescent="0.2">
      <c r="A128" s="55">
        <v>663</v>
      </c>
      <c r="B128" s="233" t="s">
        <v>299</v>
      </c>
      <c r="C128" s="52" t="s">
        <v>300</v>
      </c>
      <c r="D128" s="53">
        <f t="shared" ref="D128:E128" si="29">SUM(D129:D132)</f>
        <v>400</v>
      </c>
      <c r="E128" s="53">
        <f t="shared" si="29"/>
        <v>1652.81</v>
      </c>
      <c r="F128" s="54">
        <f t="shared" si="0"/>
        <v>413.20249999999999</v>
      </c>
    </row>
    <row r="129" spans="1:6" ht="12.75" customHeight="1" x14ac:dyDescent="0.2">
      <c r="A129" s="55">
        <v>6631</v>
      </c>
      <c r="B129" s="88" t="s">
        <v>301</v>
      </c>
      <c r="C129" s="52" t="s">
        <v>302</v>
      </c>
      <c r="D129" s="244"/>
      <c r="E129" s="244">
        <v>400</v>
      </c>
      <c r="F129" s="54" t="str">
        <f t="shared" si="0"/>
        <v>-</v>
      </c>
    </row>
    <row r="130" spans="1:6" ht="12.75" customHeight="1" x14ac:dyDescent="0.2">
      <c r="A130" s="55">
        <v>6632</v>
      </c>
      <c r="B130" s="234" t="s">
        <v>303</v>
      </c>
      <c r="C130" s="52" t="s">
        <v>304</v>
      </c>
      <c r="D130" s="244">
        <v>400</v>
      </c>
      <c r="E130" s="244">
        <v>1252.81</v>
      </c>
      <c r="F130" s="54">
        <f t="shared" si="0"/>
        <v>313.20249999999999</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1290365</v>
      </c>
      <c r="E133" s="53">
        <f t="shared" si="30"/>
        <v>1656709.4</v>
      </c>
      <c r="F133" s="54">
        <f t="shared" ref="F133:F223" si="31">IF(D133&lt;&gt;0,IF(E133/D133&gt;=100,"&gt;&gt;100",E133/D133*100),"-")</f>
        <v>128.39075765384212</v>
      </c>
    </row>
    <row r="134" spans="1:6" ht="24" x14ac:dyDescent="0.2">
      <c r="A134" s="55">
        <v>671</v>
      </c>
      <c r="B134" s="234" t="s">
        <v>311</v>
      </c>
      <c r="C134" s="52" t="s">
        <v>312</v>
      </c>
      <c r="D134" s="53">
        <f t="shared" ref="D134:E134" si="32">SUM(D135:D137)</f>
        <v>1290365</v>
      </c>
      <c r="E134" s="53">
        <f t="shared" si="32"/>
        <v>1656709.4</v>
      </c>
      <c r="F134" s="54">
        <f t="shared" si="31"/>
        <v>128.39075765384212</v>
      </c>
    </row>
    <row r="135" spans="1:6" ht="12.75" customHeight="1" x14ac:dyDescent="0.2">
      <c r="A135" s="55">
        <v>6711</v>
      </c>
      <c r="B135" s="87" t="s">
        <v>313</v>
      </c>
      <c r="C135" s="52" t="s">
        <v>314</v>
      </c>
      <c r="D135" s="244">
        <v>1210782</v>
      </c>
      <c r="E135" s="244">
        <v>1307709.3999999999</v>
      </c>
      <c r="F135" s="54">
        <f t="shared" si="31"/>
        <v>108.00535521671118</v>
      </c>
    </row>
    <row r="136" spans="1:6" ht="24" x14ac:dyDescent="0.2">
      <c r="A136" s="55">
        <v>6712</v>
      </c>
      <c r="B136" s="234" t="s">
        <v>315</v>
      </c>
      <c r="C136" s="52" t="s">
        <v>316</v>
      </c>
      <c r="D136" s="244">
        <v>79583</v>
      </c>
      <c r="E136" s="244">
        <v>349000</v>
      </c>
      <c r="F136" s="54">
        <f t="shared" si="31"/>
        <v>438.53586821306055</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9327916</v>
      </c>
      <c r="E151" s="53">
        <f t="shared" si="35"/>
        <v>9803382.7899999991</v>
      </c>
      <c r="F151" s="54">
        <f t="shared" si="31"/>
        <v>105.09724562270928</v>
      </c>
    </row>
    <row r="152" spans="1:6" ht="12.75" customHeight="1" x14ac:dyDescent="0.2">
      <c r="A152" s="55">
        <v>31</v>
      </c>
      <c r="B152" s="87" t="s">
        <v>346</v>
      </c>
      <c r="C152" s="52" t="s">
        <v>35</v>
      </c>
      <c r="D152" s="53">
        <f t="shared" ref="D152:E152" si="36">D153+D158+D159</f>
        <v>6838629</v>
      </c>
      <c r="E152" s="53">
        <f t="shared" si="36"/>
        <v>7045254.3099999996</v>
      </c>
      <c r="F152" s="54">
        <f t="shared" si="31"/>
        <v>103.02144347938747</v>
      </c>
    </row>
    <row r="153" spans="1:6" ht="12.75" customHeight="1" x14ac:dyDescent="0.2">
      <c r="A153" s="55">
        <v>311</v>
      </c>
      <c r="B153" s="87" t="s">
        <v>347</v>
      </c>
      <c r="C153" s="52" t="s">
        <v>348</v>
      </c>
      <c r="D153" s="53">
        <f t="shared" ref="D153:E153" si="37">SUM(D154:D157)</f>
        <v>5611665</v>
      </c>
      <c r="E153" s="53">
        <f t="shared" si="37"/>
        <v>5788449.3899999997</v>
      </c>
      <c r="F153" s="54">
        <f t="shared" si="31"/>
        <v>103.15030191574157</v>
      </c>
    </row>
    <row r="154" spans="1:6" ht="12.75" customHeight="1" x14ac:dyDescent="0.2">
      <c r="A154" s="55">
        <v>3111</v>
      </c>
      <c r="B154" s="87" t="s">
        <v>349</v>
      </c>
      <c r="C154" s="52" t="s">
        <v>350</v>
      </c>
      <c r="D154" s="244">
        <v>5611665</v>
      </c>
      <c r="E154" s="244">
        <v>5788449.3899999997</v>
      </c>
      <c r="F154" s="54">
        <f t="shared" si="31"/>
        <v>103.15030191574157</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297288</v>
      </c>
      <c r="E158" s="244">
        <v>316686.15999999997</v>
      </c>
      <c r="F158" s="54">
        <f t="shared" si="31"/>
        <v>106.52503969215037</v>
      </c>
    </row>
    <row r="159" spans="1:6" ht="12.75" customHeight="1" x14ac:dyDescent="0.2">
      <c r="A159" s="55">
        <v>313</v>
      </c>
      <c r="B159" s="87" t="s">
        <v>359</v>
      </c>
      <c r="C159" s="52" t="s">
        <v>360</v>
      </c>
      <c r="D159" s="53">
        <f t="shared" ref="D159:E159" si="38">SUM(D160:D162)</f>
        <v>929676</v>
      </c>
      <c r="E159" s="53">
        <f t="shared" si="38"/>
        <v>940118.76</v>
      </c>
      <c r="F159" s="54">
        <f t="shared" si="31"/>
        <v>101.12326875169413</v>
      </c>
    </row>
    <row r="160" spans="1:6" ht="12.75" customHeight="1" x14ac:dyDescent="0.2">
      <c r="A160" s="55">
        <v>3131</v>
      </c>
      <c r="B160" s="87" t="s">
        <v>139</v>
      </c>
      <c r="C160" s="52" t="s">
        <v>361</v>
      </c>
      <c r="D160" s="244">
        <v>2031</v>
      </c>
      <c r="E160" s="244">
        <v>144.38</v>
      </c>
      <c r="F160" s="54">
        <f t="shared" si="31"/>
        <v>7.1088133924175274</v>
      </c>
    </row>
    <row r="161" spans="1:6" ht="12.75" customHeight="1" x14ac:dyDescent="0.2">
      <c r="A161" s="55">
        <v>3132</v>
      </c>
      <c r="B161" s="87" t="s">
        <v>362</v>
      </c>
      <c r="C161" s="52" t="s">
        <v>363</v>
      </c>
      <c r="D161" s="244">
        <v>926459</v>
      </c>
      <c r="E161" s="244">
        <v>939331.32</v>
      </c>
      <c r="F161" s="54">
        <f t="shared" si="31"/>
        <v>101.38941064850144</v>
      </c>
    </row>
    <row r="162" spans="1:6" ht="12.75" customHeight="1" x14ac:dyDescent="0.2">
      <c r="A162" s="55">
        <v>3133</v>
      </c>
      <c r="B162" s="87" t="s">
        <v>364</v>
      </c>
      <c r="C162" s="52" t="s">
        <v>365</v>
      </c>
      <c r="D162" s="244">
        <v>1186</v>
      </c>
      <c r="E162" s="244">
        <v>643.05999999999995</v>
      </c>
      <c r="F162" s="54">
        <f t="shared" si="31"/>
        <v>54.220910623946025</v>
      </c>
    </row>
    <row r="163" spans="1:6" ht="12.75" customHeight="1" x14ac:dyDescent="0.2">
      <c r="A163" s="55">
        <v>32</v>
      </c>
      <c r="B163" s="87" t="s">
        <v>366</v>
      </c>
      <c r="C163" s="52" t="s">
        <v>367</v>
      </c>
      <c r="D163" s="53">
        <f t="shared" ref="D163:E163" si="39">D164+D169+D177+D187+D188</f>
        <v>2464992</v>
      </c>
      <c r="E163" s="53">
        <f t="shared" si="39"/>
        <v>2737281.2199999997</v>
      </c>
      <c r="F163" s="54">
        <f t="shared" si="31"/>
        <v>111.046251671405</v>
      </c>
    </row>
    <row r="164" spans="1:6" ht="12.75" customHeight="1" x14ac:dyDescent="0.2">
      <c r="A164" s="55">
        <v>321</v>
      </c>
      <c r="B164" s="87" t="s">
        <v>368</v>
      </c>
      <c r="C164" s="52" t="s">
        <v>369</v>
      </c>
      <c r="D164" s="53">
        <f t="shared" ref="D164:E164" si="40">SUM(D165:D168)</f>
        <v>301049</v>
      </c>
      <c r="E164" s="53">
        <f t="shared" si="40"/>
        <v>372727.64999999997</v>
      </c>
      <c r="F164" s="54">
        <f t="shared" si="31"/>
        <v>123.80962899727285</v>
      </c>
    </row>
    <row r="165" spans="1:6" ht="12.75" customHeight="1" x14ac:dyDescent="0.2">
      <c r="A165" s="55">
        <v>3211</v>
      </c>
      <c r="B165" s="87" t="s">
        <v>370</v>
      </c>
      <c r="C165" s="52" t="s">
        <v>371</v>
      </c>
      <c r="D165" s="244">
        <v>30428</v>
      </c>
      <c r="E165" s="244">
        <v>55028.11</v>
      </c>
      <c r="F165" s="54">
        <f t="shared" si="31"/>
        <v>180.84695017746813</v>
      </c>
    </row>
    <row r="166" spans="1:6" ht="12.75" customHeight="1" x14ac:dyDescent="0.2">
      <c r="A166" s="55">
        <v>3212</v>
      </c>
      <c r="B166" s="87" t="s">
        <v>372</v>
      </c>
      <c r="C166" s="52" t="s">
        <v>373</v>
      </c>
      <c r="D166" s="244">
        <v>250000</v>
      </c>
      <c r="E166" s="244">
        <v>291789.53999999998</v>
      </c>
      <c r="F166" s="54">
        <f t="shared" si="31"/>
        <v>116.71581599999999</v>
      </c>
    </row>
    <row r="167" spans="1:6" ht="12.75" customHeight="1" x14ac:dyDescent="0.2">
      <c r="A167" s="55">
        <v>3213</v>
      </c>
      <c r="B167" s="87" t="s">
        <v>374</v>
      </c>
      <c r="C167" s="52" t="s">
        <v>375</v>
      </c>
      <c r="D167" s="244">
        <v>4389</v>
      </c>
      <c r="E167" s="244">
        <v>16082</v>
      </c>
      <c r="F167" s="54">
        <f t="shared" si="31"/>
        <v>366.4160401002506</v>
      </c>
    </row>
    <row r="168" spans="1:6" ht="12.75" customHeight="1" x14ac:dyDescent="0.2">
      <c r="A168" s="55">
        <v>3214</v>
      </c>
      <c r="B168" s="87" t="s">
        <v>376</v>
      </c>
      <c r="C168" s="52" t="s">
        <v>377</v>
      </c>
      <c r="D168" s="244">
        <v>16232</v>
      </c>
      <c r="E168" s="244">
        <v>9828</v>
      </c>
      <c r="F168" s="54">
        <f t="shared" si="31"/>
        <v>60.547067520946271</v>
      </c>
    </row>
    <row r="169" spans="1:6" ht="12.75" customHeight="1" x14ac:dyDescent="0.2">
      <c r="A169" s="55">
        <v>322</v>
      </c>
      <c r="B169" s="87" t="s">
        <v>378</v>
      </c>
      <c r="C169" s="52" t="s">
        <v>379</v>
      </c>
      <c r="D169" s="53">
        <f t="shared" ref="D169:E169" si="41">SUM(D170:D176)</f>
        <v>1388442</v>
      </c>
      <c r="E169" s="53">
        <f t="shared" si="41"/>
        <v>1564270.57</v>
      </c>
      <c r="F169" s="54">
        <f t="shared" si="31"/>
        <v>112.66373172231899</v>
      </c>
    </row>
    <row r="170" spans="1:6" ht="12.75" customHeight="1" x14ac:dyDescent="0.2">
      <c r="A170" s="55">
        <v>3221</v>
      </c>
      <c r="B170" s="87" t="s">
        <v>380</v>
      </c>
      <c r="C170" s="52" t="s">
        <v>381</v>
      </c>
      <c r="D170" s="244">
        <v>110360</v>
      </c>
      <c r="E170" s="244">
        <v>108562.41</v>
      </c>
      <c r="F170" s="54">
        <f t="shared" si="31"/>
        <v>98.371158028271111</v>
      </c>
    </row>
    <row r="171" spans="1:6" ht="12.75" customHeight="1" x14ac:dyDescent="0.2">
      <c r="A171" s="55">
        <v>3222</v>
      </c>
      <c r="B171" s="87" t="s">
        <v>382</v>
      </c>
      <c r="C171" s="52" t="s">
        <v>383</v>
      </c>
      <c r="D171" s="244">
        <v>750662</v>
      </c>
      <c r="E171" s="244">
        <v>838665.42</v>
      </c>
      <c r="F171" s="54">
        <f t="shared" si="31"/>
        <v>111.72344144235356</v>
      </c>
    </row>
    <row r="172" spans="1:6" ht="12.75" customHeight="1" x14ac:dyDescent="0.2">
      <c r="A172" s="55">
        <v>3223</v>
      </c>
      <c r="B172" s="87" t="s">
        <v>384</v>
      </c>
      <c r="C172" s="52" t="s">
        <v>385</v>
      </c>
      <c r="D172" s="244">
        <v>398556</v>
      </c>
      <c r="E172" s="244">
        <v>494998.29</v>
      </c>
      <c r="F172" s="54">
        <f t="shared" si="31"/>
        <v>124.19792701652968</v>
      </c>
    </row>
    <row r="173" spans="1:6" ht="12.75" customHeight="1" x14ac:dyDescent="0.2">
      <c r="A173" s="55">
        <v>3224</v>
      </c>
      <c r="B173" s="87" t="s">
        <v>386</v>
      </c>
      <c r="C173" s="52" t="s">
        <v>387</v>
      </c>
      <c r="D173" s="244">
        <v>71035</v>
      </c>
      <c r="E173" s="244">
        <v>22435.59</v>
      </c>
      <c r="F173" s="54">
        <f t="shared" si="31"/>
        <v>31.583853030196384</v>
      </c>
    </row>
    <row r="174" spans="1:6" ht="12.75" customHeight="1" x14ac:dyDescent="0.2">
      <c r="A174" s="55">
        <v>3225</v>
      </c>
      <c r="B174" s="87" t="s">
        <v>388</v>
      </c>
      <c r="C174" s="52" t="s">
        <v>389</v>
      </c>
      <c r="D174" s="244">
        <v>45613</v>
      </c>
      <c r="E174" s="244">
        <v>96174.69</v>
      </c>
      <c r="F174" s="54">
        <f t="shared" si="31"/>
        <v>210.84929734943984</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12216</v>
      </c>
      <c r="E176" s="244">
        <v>3434.17</v>
      </c>
      <c r="F176" s="54">
        <f t="shared" si="31"/>
        <v>28.112066142763592</v>
      </c>
    </row>
    <row r="177" spans="1:6" ht="12.75" customHeight="1" x14ac:dyDescent="0.2">
      <c r="A177" s="55">
        <v>323</v>
      </c>
      <c r="B177" s="87" t="s">
        <v>394</v>
      </c>
      <c r="C177" s="52" t="s">
        <v>395</v>
      </c>
      <c r="D177" s="53">
        <f t="shared" ref="D177:E177" si="42">SUM(D178:D186)</f>
        <v>564645</v>
      </c>
      <c r="E177" s="53">
        <f t="shared" si="42"/>
        <v>595174.62</v>
      </c>
      <c r="F177" s="54">
        <f t="shared" si="31"/>
        <v>105.40686980315066</v>
      </c>
    </row>
    <row r="178" spans="1:6" ht="12.75" customHeight="1" x14ac:dyDescent="0.2">
      <c r="A178" s="55">
        <v>3231</v>
      </c>
      <c r="B178" s="87" t="s">
        <v>396</v>
      </c>
      <c r="C178" s="52" t="s">
        <v>397</v>
      </c>
      <c r="D178" s="244">
        <v>67793</v>
      </c>
      <c r="E178" s="244">
        <v>87737.64</v>
      </c>
      <c r="F178" s="54">
        <f t="shared" si="31"/>
        <v>129.41991061023998</v>
      </c>
    </row>
    <row r="179" spans="1:6" ht="12.75" customHeight="1" x14ac:dyDescent="0.2">
      <c r="A179" s="55">
        <v>3232</v>
      </c>
      <c r="B179" s="87" t="s">
        <v>398</v>
      </c>
      <c r="C179" s="52" t="s">
        <v>399</v>
      </c>
      <c r="D179" s="244">
        <v>210887</v>
      </c>
      <c r="E179" s="244">
        <v>224251.59</v>
      </c>
      <c r="F179" s="54">
        <f t="shared" si="31"/>
        <v>106.33732283165867</v>
      </c>
    </row>
    <row r="180" spans="1:6" ht="12.75" customHeight="1" x14ac:dyDescent="0.2">
      <c r="A180" s="55">
        <v>3233</v>
      </c>
      <c r="B180" s="87" t="s">
        <v>400</v>
      </c>
      <c r="C180" s="52" t="s">
        <v>401</v>
      </c>
      <c r="D180" s="244">
        <v>9592</v>
      </c>
      <c r="E180" s="244">
        <v>2969.51</v>
      </c>
      <c r="F180" s="54">
        <f t="shared" si="31"/>
        <v>30.958194328607174</v>
      </c>
    </row>
    <row r="181" spans="1:6" ht="12.75" customHeight="1" x14ac:dyDescent="0.2">
      <c r="A181" s="55">
        <v>3234</v>
      </c>
      <c r="B181" s="87" t="s">
        <v>402</v>
      </c>
      <c r="C181" s="52" t="s">
        <v>403</v>
      </c>
      <c r="D181" s="244">
        <v>122008</v>
      </c>
      <c r="E181" s="244">
        <v>129587.46</v>
      </c>
      <c r="F181" s="54">
        <f t="shared" si="31"/>
        <v>106.21226476952333</v>
      </c>
    </row>
    <row r="182" spans="1:6" ht="12.75" customHeight="1" x14ac:dyDescent="0.2">
      <c r="A182" s="55">
        <v>3235</v>
      </c>
      <c r="B182" s="87" t="s">
        <v>404</v>
      </c>
      <c r="C182" s="52" t="s">
        <v>405</v>
      </c>
      <c r="D182" s="244">
        <v>5537</v>
      </c>
      <c r="E182" s="244">
        <v>16365.87</v>
      </c>
      <c r="F182" s="54">
        <f t="shared" si="31"/>
        <v>295.57287339714645</v>
      </c>
    </row>
    <row r="183" spans="1:6" ht="12.75" customHeight="1" x14ac:dyDescent="0.2">
      <c r="A183" s="55">
        <v>3236</v>
      </c>
      <c r="B183" s="87" t="s">
        <v>406</v>
      </c>
      <c r="C183" s="52" t="s">
        <v>407</v>
      </c>
      <c r="D183" s="244">
        <v>11909</v>
      </c>
      <c r="E183" s="244">
        <v>16117.16</v>
      </c>
      <c r="F183" s="54">
        <f t="shared" si="31"/>
        <v>135.3359643966748</v>
      </c>
    </row>
    <row r="184" spans="1:6" ht="12.75" customHeight="1" x14ac:dyDescent="0.2">
      <c r="A184" s="55">
        <v>3237</v>
      </c>
      <c r="B184" s="87" t="s">
        <v>408</v>
      </c>
      <c r="C184" s="52" t="s">
        <v>409</v>
      </c>
      <c r="D184" s="244">
        <v>60532</v>
      </c>
      <c r="E184" s="244">
        <v>83212.509999999995</v>
      </c>
      <c r="F184" s="54">
        <f t="shared" si="31"/>
        <v>137.46862816361593</v>
      </c>
    </row>
    <row r="185" spans="1:6" ht="12.75" customHeight="1" x14ac:dyDescent="0.2">
      <c r="A185" s="55">
        <v>3238</v>
      </c>
      <c r="B185" s="87" t="s">
        <v>410</v>
      </c>
      <c r="C185" s="52" t="s">
        <v>411</v>
      </c>
      <c r="D185" s="244">
        <v>69525</v>
      </c>
      <c r="E185" s="244">
        <v>29236.98</v>
      </c>
      <c r="F185" s="54">
        <f t="shared" si="31"/>
        <v>42.052470334412078</v>
      </c>
    </row>
    <row r="186" spans="1:6" ht="12.75" customHeight="1" x14ac:dyDescent="0.2">
      <c r="A186" s="55">
        <v>3239</v>
      </c>
      <c r="B186" s="87" t="s">
        <v>412</v>
      </c>
      <c r="C186" s="52" t="s">
        <v>413</v>
      </c>
      <c r="D186" s="244">
        <v>6862</v>
      </c>
      <c r="E186" s="244">
        <v>5695.9</v>
      </c>
      <c r="F186" s="54">
        <f t="shared" si="31"/>
        <v>83.006412124744969</v>
      </c>
    </row>
    <row r="187" spans="1:6" ht="12.75" customHeight="1" x14ac:dyDescent="0.2">
      <c r="A187" s="55">
        <v>324</v>
      </c>
      <c r="B187" s="87" t="s">
        <v>414</v>
      </c>
      <c r="C187" s="52" t="s">
        <v>415</v>
      </c>
      <c r="D187" s="244">
        <v>107159</v>
      </c>
      <c r="E187" s="244">
        <v>107392.39</v>
      </c>
      <c r="F187" s="54">
        <f t="shared" si="31"/>
        <v>100.21779785179032</v>
      </c>
    </row>
    <row r="188" spans="1:6" ht="12.75" customHeight="1" x14ac:dyDescent="0.2">
      <c r="A188" s="55">
        <v>329</v>
      </c>
      <c r="B188" s="87" t="s">
        <v>416</v>
      </c>
      <c r="C188" s="52" t="s">
        <v>417</v>
      </c>
      <c r="D188" s="53">
        <f t="shared" ref="D188:E188" si="43">SUM(D189:D195)</f>
        <v>103697</v>
      </c>
      <c r="E188" s="53">
        <f t="shared" si="43"/>
        <v>97715.989999999991</v>
      </c>
      <c r="F188" s="54">
        <f t="shared" si="31"/>
        <v>94.232224654522298</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10111</v>
      </c>
      <c r="E190" s="244">
        <v>10577.07</v>
      </c>
      <c r="F190" s="54">
        <f t="shared" si="31"/>
        <v>104.60953417070517</v>
      </c>
    </row>
    <row r="191" spans="1:6" ht="12.75" customHeight="1" x14ac:dyDescent="0.2">
      <c r="A191" s="55">
        <v>3293</v>
      </c>
      <c r="B191" s="87" t="s">
        <v>422</v>
      </c>
      <c r="C191" s="52" t="s">
        <v>423</v>
      </c>
      <c r="D191" s="244">
        <v>28982</v>
      </c>
      <c r="E191" s="244">
        <v>41844.11</v>
      </c>
      <c r="F191" s="54">
        <f t="shared" si="31"/>
        <v>144.37964943758195</v>
      </c>
    </row>
    <row r="192" spans="1:6" ht="12.75" customHeight="1" x14ac:dyDescent="0.2">
      <c r="A192" s="55">
        <v>3294</v>
      </c>
      <c r="B192" s="87" t="s">
        <v>424</v>
      </c>
      <c r="C192" s="52" t="s">
        <v>425</v>
      </c>
      <c r="D192" s="244">
        <v>250</v>
      </c>
      <c r="E192" s="244"/>
      <c r="F192" s="54">
        <f t="shared" si="31"/>
        <v>0</v>
      </c>
    </row>
    <row r="193" spans="1:6" ht="12.75" customHeight="1" x14ac:dyDescent="0.2">
      <c r="A193" s="55">
        <v>3295</v>
      </c>
      <c r="B193" s="87" t="s">
        <v>426</v>
      </c>
      <c r="C193" s="52" t="s">
        <v>427</v>
      </c>
      <c r="D193" s="244">
        <v>29502</v>
      </c>
      <c r="E193" s="244">
        <v>22522.5</v>
      </c>
      <c r="F193" s="54">
        <f t="shared" si="31"/>
        <v>76.34228187919463</v>
      </c>
    </row>
    <row r="194" spans="1:6" ht="12.75" customHeight="1" x14ac:dyDescent="0.2">
      <c r="A194" s="55" t="s">
        <v>428</v>
      </c>
      <c r="B194" s="87" t="s">
        <v>429</v>
      </c>
      <c r="C194" s="52" t="s">
        <v>428</v>
      </c>
      <c r="D194" s="244">
        <v>34844</v>
      </c>
      <c r="E194" s="244">
        <v>17199.5</v>
      </c>
      <c r="F194" s="54">
        <f t="shared" si="31"/>
        <v>49.361439559178052</v>
      </c>
    </row>
    <row r="195" spans="1:6" ht="12.75" customHeight="1" x14ac:dyDescent="0.2">
      <c r="A195" s="55">
        <v>3299</v>
      </c>
      <c r="B195" s="87" t="s">
        <v>430</v>
      </c>
      <c r="C195" s="52" t="s">
        <v>431</v>
      </c>
      <c r="D195" s="244">
        <v>8</v>
      </c>
      <c r="E195" s="244">
        <v>5572.81</v>
      </c>
      <c r="F195" s="54" t="str">
        <f t="shared" si="31"/>
        <v>&gt;&gt;100</v>
      </c>
    </row>
    <row r="196" spans="1:6" ht="12.75" customHeight="1" x14ac:dyDescent="0.2">
      <c r="A196" s="55">
        <v>34</v>
      </c>
      <c r="B196" s="234" t="s">
        <v>432</v>
      </c>
      <c r="C196" s="52" t="s">
        <v>433</v>
      </c>
      <c r="D196" s="53">
        <f t="shared" ref="D196:E196" si="44">D197+D202+D210</f>
        <v>24126</v>
      </c>
      <c r="E196" s="53">
        <f t="shared" si="44"/>
        <v>20760.259999999998</v>
      </c>
      <c r="F196" s="54">
        <f t="shared" si="31"/>
        <v>86.049324380336557</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24126</v>
      </c>
      <c r="E210" s="53">
        <f t="shared" si="47"/>
        <v>20760.259999999998</v>
      </c>
      <c r="F210" s="54">
        <f t="shared" si="31"/>
        <v>86.049324380336557</v>
      </c>
    </row>
    <row r="211" spans="1:6" ht="12.75" customHeight="1" x14ac:dyDescent="0.2">
      <c r="A211" s="55">
        <v>3431</v>
      </c>
      <c r="B211" s="234" t="s">
        <v>462</v>
      </c>
      <c r="C211" s="52" t="s">
        <v>463</v>
      </c>
      <c r="D211" s="244">
        <v>4784</v>
      </c>
      <c r="E211" s="244">
        <v>5478.46</v>
      </c>
      <c r="F211" s="54">
        <f t="shared" si="31"/>
        <v>114.51630434782609</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19339</v>
      </c>
      <c r="E213" s="244">
        <v>15274</v>
      </c>
      <c r="F213" s="54">
        <f t="shared" si="31"/>
        <v>78.980298877915089</v>
      </c>
    </row>
    <row r="214" spans="1:6" ht="12.75" customHeight="1" x14ac:dyDescent="0.2">
      <c r="A214" s="55">
        <v>3434</v>
      </c>
      <c r="B214" s="87" t="s">
        <v>468</v>
      </c>
      <c r="C214" s="52" t="s">
        <v>469</v>
      </c>
      <c r="D214" s="244">
        <v>3</v>
      </c>
      <c r="E214" s="244">
        <v>7.8</v>
      </c>
      <c r="F214" s="54">
        <f t="shared" si="31"/>
        <v>260</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169</v>
      </c>
      <c r="E252" s="53">
        <f t="shared" si="63"/>
        <v>87</v>
      </c>
      <c r="F252" s="54">
        <f t="shared" ref="F252:F258" si="64">IF(D252&lt;&gt;0,IF(E252/D252&gt;=100,"&gt;&gt;100",E252/D252*100),"-")</f>
        <v>51.479289940828401</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169</v>
      </c>
      <c r="E259" s="53">
        <f t="shared" si="66"/>
        <v>87</v>
      </c>
      <c r="F259" s="54">
        <f t="shared" ref="F259:F262" si="67">IF(D259&lt;&gt;0,IF(E259/D259&gt;=100,"&gt;&gt;100",E259/D259*100),"-")</f>
        <v>51.479289940828401</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169</v>
      </c>
      <c r="E261" s="244">
        <v>87</v>
      </c>
      <c r="F261" s="54">
        <f t="shared" si="67"/>
        <v>51.479289940828401</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v>0</v>
      </c>
      <c r="F285" s="54" t="str">
        <f t="shared" ref="F285:F296" si="76">IF(D285&lt;&gt;0,IF(E285/D285&gt;=100,"&gt;&gt;100",E285/D285*100),"-")</f>
        <v>-</v>
      </c>
    </row>
    <row r="286" spans="1:6" ht="12.75" customHeight="1" x14ac:dyDescent="0.2">
      <c r="A286" s="55" t="s">
        <v>605</v>
      </c>
      <c r="B286" s="87" t="s">
        <v>608</v>
      </c>
      <c r="C286" s="52" t="s">
        <v>609</v>
      </c>
      <c r="D286" s="244">
        <v>0</v>
      </c>
      <c r="E286" s="244">
        <v>0</v>
      </c>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9327916</v>
      </c>
      <c r="E289" s="53">
        <f t="shared" si="79"/>
        <v>9803382.7899999991</v>
      </c>
      <c r="F289" s="54">
        <f t="shared" si="76"/>
        <v>105.09724562270928</v>
      </c>
    </row>
    <row r="290" spans="1:6" ht="12.75" customHeight="1" x14ac:dyDescent="0.2">
      <c r="A290" s="55" t="s">
        <v>605</v>
      </c>
      <c r="B290" s="87" t="s">
        <v>616</v>
      </c>
      <c r="C290" s="52" t="s">
        <v>617</v>
      </c>
      <c r="D290" s="53">
        <f>IF(D6&gt;=D289,D6-D289,0)</f>
        <v>260507</v>
      </c>
      <c r="E290" s="53">
        <f>IF(E6&gt;=E289,E6-E289,0)</f>
        <v>854050.97000000253</v>
      </c>
      <c r="F290" s="54">
        <f t="shared" si="76"/>
        <v>327.84185069883057</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0</v>
      </c>
      <c r="E292" s="244">
        <v>92471.27</v>
      </c>
      <c r="F292" s="54" t="str">
        <f t="shared" si="76"/>
        <v>-</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164775</v>
      </c>
      <c r="E294" s="244">
        <v>176435.21</v>
      </c>
      <c r="F294" s="54">
        <f t="shared" si="76"/>
        <v>107.07644363526019</v>
      </c>
    </row>
    <row r="295" spans="1:6" ht="24" x14ac:dyDescent="0.2">
      <c r="A295" s="55">
        <v>9661</v>
      </c>
      <c r="B295" s="87" t="s">
        <v>626</v>
      </c>
      <c r="C295" s="52" t="s">
        <v>627</v>
      </c>
      <c r="D295" s="244">
        <v>127557</v>
      </c>
      <c r="E295" s="244">
        <v>130229.58</v>
      </c>
      <c r="F295" s="54">
        <f t="shared" si="76"/>
        <v>102.0952044968132</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462</v>
      </c>
      <c r="E298" s="53">
        <f t="shared" si="80"/>
        <v>462</v>
      </c>
      <c r="F298" s="54">
        <f t="shared" ref="F298:F418" si="81">IF(D298&lt;&gt;0,IF(E298/D298&gt;=100,"&gt;&gt;100",E298/D298*100),"-")</f>
        <v>100</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462</v>
      </c>
      <c r="E311" s="53">
        <f t="shared" si="85"/>
        <v>462</v>
      </c>
      <c r="F311" s="54">
        <f t="shared" si="81"/>
        <v>100</v>
      </c>
    </row>
    <row r="312" spans="1:6" ht="12.75" customHeight="1" x14ac:dyDescent="0.2">
      <c r="A312" s="55">
        <v>721</v>
      </c>
      <c r="B312" s="87" t="s">
        <v>659</v>
      </c>
      <c r="C312" s="52" t="s">
        <v>660</v>
      </c>
      <c r="D312" s="53">
        <f t="shared" ref="D312:E312" si="86">SUM(D313:D316)</f>
        <v>462</v>
      </c>
      <c r="E312" s="53">
        <f t="shared" si="86"/>
        <v>462</v>
      </c>
      <c r="F312" s="54">
        <f t="shared" si="81"/>
        <v>100</v>
      </c>
    </row>
    <row r="313" spans="1:6" ht="12.75" customHeight="1" x14ac:dyDescent="0.2">
      <c r="A313" s="55">
        <v>7211</v>
      </c>
      <c r="B313" s="87" t="s">
        <v>661</v>
      </c>
      <c r="C313" s="52" t="s">
        <v>662</v>
      </c>
      <c r="D313" s="244">
        <v>462</v>
      </c>
      <c r="E313" s="244">
        <v>462</v>
      </c>
      <c r="F313" s="54">
        <f t="shared" si="81"/>
        <v>100</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190101</v>
      </c>
      <c r="E350" s="53">
        <f t="shared" si="95"/>
        <v>842194.94000000006</v>
      </c>
      <c r="F350" s="54">
        <f t="shared" si="81"/>
        <v>443.02499197794862</v>
      </c>
    </row>
    <row r="351" spans="1:6" ht="12.75" customHeight="1" x14ac:dyDescent="0.2">
      <c r="A351" s="55">
        <v>41</v>
      </c>
      <c r="B351" s="87" t="s">
        <v>737</v>
      </c>
      <c r="C351" s="52" t="s">
        <v>738</v>
      </c>
      <c r="D351" s="53">
        <f t="shared" ref="D351:E351" si="96">D352+D356</f>
        <v>4216</v>
      </c>
      <c r="E351" s="53">
        <f t="shared" si="96"/>
        <v>0</v>
      </c>
      <c r="F351" s="54">
        <f t="shared" si="81"/>
        <v>0</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4216</v>
      </c>
      <c r="E356" s="53">
        <f t="shared" si="98"/>
        <v>0</v>
      </c>
      <c r="F356" s="54">
        <f t="shared" si="81"/>
        <v>0</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v>4216</v>
      </c>
      <c r="E359" s="244"/>
      <c r="F359" s="54">
        <f t="shared" si="81"/>
        <v>0</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136002</v>
      </c>
      <c r="E363" s="53">
        <f t="shared" si="99"/>
        <v>583727.94000000006</v>
      </c>
      <c r="F363" s="54">
        <f t="shared" si="81"/>
        <v>429.2054087439891</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128038</v>
      </c>
      <c r="E369" s="53">
        <f t="shared" si="101"/>
        <v>576746.89</v>
      </c>
      <c r="F369" s="54">
        <f t="shared" si="81"/>
        <v>450.44978053390395</v>
      </c>
    </row>
    <row r="370" spans="1:6" ht="12.75" customHeight="1" x14ac:dyDescent="0.2">
      <c r="A370" s="55">
        <v>4221</v>
      </c>
      <c r="B370" s="87" t="s">
        <v>671</v>
      </c>
      <c r="C370" s="52" t="s">
        <v>763</v>
      </c>
      <c r="D370" s="244">
        <v>86103</v>
      </c>
      <c r="E370" s="244">
        <v>433391.25</v>
      </c>
      <c r="F370" s="54">
        <f t="shared" si="81"/>
        <v>503.34047594160484</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10686</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31249</v>
      </c>
      <c r="E376" s="244">
        <v>143355.64000000001</v>
      </c>
      <c r="F376" s="54">
        <f t="shared" si="81"/>
        <v>458.75272808729886</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7964</v>
      </c>
      <c r="E383" s="53">
        <f t="shared" si="103"/>
        <v>6981.05</v>
      </c>
      <c r="F383" s="54">
        <f t="shared" si="81"/>
        <v>87.657584128578605</v>
      </c>
    </row>
    <row r="384" spans="1:6" ht="12.75" customHeight="1" x14ac:dyDescent="0.2">
      <c r="A384" s="55">
        <v>4241</v>
      </c>
      <c r="B384" s="87" t="s">
        <v>780</v>
      </c>
      <c r="C384" s="52" t="s">
        <v>781</v>
      </c>
      <c r="D384" s="244">
        <v>7964</v>
      </c>
      <c r="E384" s="244">
        <v>6981.05</v>
      </c>
      <c r="F384" s="54">
        <f t="shared" si="81"/>
        <v>87.657584128578605</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49883</v>
      </c>
      <c r="E402" s="53">
        <f t="shared" si="109"/>
        <v>258467</v>
      </c>
      <c r="F402" s="54">
        <f t="shared" si="81"/>
        <v>518.14646272277128</v>
      </c>
    </row>
    <row r="403" spans="1:6" ht="12.75" customHeight="1" x14ac:dyDescent="0.2">
      <c r="A403" s="55">
        <v>451</v>
      </c>
      <c r="B403" s="87" t="s">
        <v>808</v>
      </c>
      <c r="C403" s="52" t="s">
        <v>809</v>
      </c>
      <c r="D403" s="244">
        <v>49883</v>
      </c>
      <c r="E403" s="244">
        <v>258467</v>
      </c>
      <c r="F403" s="54">
        <f t="shared" si="81"/>
        <v>518.14646272277128</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189639</v>
      </c>
      <c r="E408" s="53">
        <f t="shared" si="111"/>
        <v>841732.94000000006</v>
      </c>
      <c r="F408" s="54">
        <f t="shared" si="81"/>
        <v>443.86067211913166</v>
      </c>
    </row>
    <row r="409" spans="1:6" ht="12.75" customHeight="1" x14ac:dyDescent="0.2">
      <c r="A409" s="55">
        <v>92212</v>
      </c>
      <c r="B409" s="87" t="s">
        <v>820</v>
      </c>
      <c r="C409" s="52" t="s">
        <v>821</v>
      </c>
      <c r="D409" s="244">
        <v>0</v>
      </c>
      <c r="E409" s="244">
        <v>0</v>
      </c>
      <c r="F409" s="54" t="str">
        <f t="shared" si="81"/>
        <v>-</v>
      </c>
    </row>
    <row r="410" spans="1:6" ht="12.75" customHeight="1" x14ac:dyDescent="0.2">
      <c r="A410" s="55">
        <v>92222</v>
      </c>
      <c r="B410" s="87" t="s">
        <v>822</v>
      </c>
      <c r="C410" s="52" t="s">
        <v>823</v>
      </c>
      <c r="D410" s="244">
        <v>253460</v>
      </c>
      <c r="E410" s="244">
        <v>275063.31</v>
      </c>
      <c r="F410" s="54">
        <f t="shared" si="81"/>
        <v>108.52336068807702</v>
      </c>
    </row>
    <row r="411" spans="1:6" ht="12.75" customHeight="1" x14ac:dyDescent="0.2">
      <c r="A411" s="55">
        <v>97</v>
      </c>
      <c r="B411" s="87" t="s">
        <v>824</v>
      </c>
      <c r="C411" s="52" t="s">
        <v>825</v>
      </c>
      <c r="D411" s="244">
        <v>12986</v>
      </c>
      <c r="E411" s="244">
        <v>11662.55</v>
      </c>
      <c r="F411" s="54">
        <f t="shared" si="81"/>
        <v>89.808640073925758</v>
      </c>
    </row>
    <row r="412" spans="1:6" ht="12.75" customHeight="1" x14ac:dyDescent="0.2">
      <c r="A412" s="55" t="s">
        <v>605</v>
      </c>
      <c r="B412" s="87" t="s">
        <v>826</v>
      </c>
      <c r="C412" s="52" t="s">
        <v>827</v>
      </c>
      <c r="D412" s="53">
        <f>D6+D298</f>
        <v>9588885</v>
      </c>
      <c r="E412" s="53">
        <f>E6+E298</f>
        <v>10657895.760000002</v>
      </c>
      <c r="F412" s="54">
        <f t="shared" si="81"/>
        <v>111.14843654919213</v>
      </c>
    </row>
    <row r="413" spans="1:6" ht="12.75" customHeight="1" x14ac:dyDescent="0.2">
      <c r="A413" s="55" t="s">
        <v>605</v>
      </c>
      <c r="B413" s="87" t="s">
        <v>828</v>
      </c>
      <c r="C413" s="52" t="s">
        <v>829</v>
      </c>
      <c r="D413" s="53">
        <f t="shared" ref="D413:E413" si="112">D289+D350</f>
        <v>9518017</v>
      </c>
      <c r="E413" s="53">
        <f t="shared" si="112"/>
        <v>10645577.729999999</v>
      </c>
      <c r="F413" s="54">
        <f t="shared" si="81"/>
        <v>111.8465929405253</v>
      </c>
    </row>
    <row r="414" spans="1:6" ht="12.75" customHeight="1" x14ac:dyDescent="0.2">
      <c r="A414" s="55" t="s">
        <v>605</v>
      </c>
      <c r="B414" s="87" t="s">
        <v>830</v>
      </c>
      <c r="C414" s="52" t="s">
        <v>831</v>
      </c>
      <c r="D414" s="53">
        <f t="shared" ref="D414:E414" si="113">IF(D412&gt;=D413,D412-D413,0)</f>
        <v>70868</v>
      </c>
      <c r="E414" s="53">
        <f t="shared" si="113"/>
        <v>12318.030000003055</v>
      </c>
      <c r="F414" s="54">
        <f t="shared" si="81"/>
        <v>17.381653214431132</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253460</v>
      </c>
      <c r="E417" s="53">
        <f t="shared" si="116"/>
        <v>182592.03999999998</v>
      </c>
      <c r="F417" s="54">
        <f t="shared" si="81"/>
        <v>72.039785370472657</v>
      </c>
    </row>
    <row r="418" spans="1:6" ht="12.75" customHeight="1" x14ac:dyDescent="0.2">
      <c r="A418" s="57" t="s">
        <v>839</v>
      </c>
      <c r="B418" s="235" t="s">
        <v>840</v>
      </c>
      <c r="C418" s="58" t="s">
        <v>841</v>
      </c>
      <c r="D418" s="64">
        <f t="shared" ref="D418:E418" si="117">D294+D411</f>
        <v>177761</v>
      </c>
      <c r="E418" s="64">
        <f t="shared" si="117"/>
        <v>188097.75999999998</v>
      </c>
      <c r="F418" s="59">
        <f t="shared" si="81"/>
        <v>105.81497628838721</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9588885</v>
      </c>
      <c r="E639" s="53">
        <f t="shared" si="180"/>
        <v>10657895.760000002</v>
      </c>
      <c r="F639" s="54">
        <f t="shared" si="119"/>
        <v>111.14843654919213</v>
      </c>
    </row>
    <row r="640" spans="1:6" ht="12.75" customHeight="1" x14ac:dyDescent="0.2">
      <c r="A640" s="55" t="s">
        <v>605</v>
      </c>
      <c r="B640" s="87" t="s">
        <v>1274</v>
      </c>
      <c r="C640" s="52" t="s">
        <v>1275</v>
      </c>
      <c r="D640" s="53">
        <f t="shared" ref="D640:E640" si="181">D413+D528</f>
        <v>9518017</v>
      </c>
      <c r="E640" s="53">
        <f t="shared" si="181"/>
        <v>10645577.729999999</v>
      </c>
      <c r="F640" s="54">
        <f t="shared" si="119"/>
        <v>111.8465929405253</v>
      </c>
    </row>
    <row r="641" spans="1:6" ht="12.75" customHeight="1" x14ac:dyDescent="0.2">
      <c r="A641" s="55" t="s">
        <v>605</v>
      </c>
      <c r="B641" s="87" t="s">
        <v>1276</v>
      </c>
      <c r="C641" s="52" t="s">
        <v>1277</v>
      </c>
      <c r="D641" s="53">
        <f t="shared" ref="D641:E641" si="182">IF(D639&gt;=D640,D639-D640,0)</f>
        <v>70868</v>
      </c>
      <c r="E641" s="53">
        <f t="shared" si="182"/>
        <v>12318.030000003055</v>
      </c>
      <c r="F641" s="54">
        <f t="shared" si="119"/>
        <v>17.381653214431132</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253460</v>
      </c>
      <c r="E644" s="53">
        <f t="shared" si="185"/>
        <v>182592.03999999998</v>
      </c>
      <c r="F644" s="54">
        <f t="shared" si="119"/>
        <v>72.039785370472657</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182592</v>
      </c>
      <c r="E646" s="53">
        <f t="shared" si="187"/>
        <v>170274.00999999692</v>
      </c>
      <c r="F646" s="54">
        <f t="shared" si="119"/>
        <v>93.253817253766286</v>
      </c>
    </row>
    <row r="647" spans="1:6" ht="24" x14ac:dyDescent="0.2">
      <c r="A647" s="57" t="s">
        <v>1288</v>
      </c>
      <c r="B647" s="235" t="s">
        <v>1289</v>
      </c>
      <c r="C647" s="58" t="s">
        <v>1288</v>
      </c>
      <c r="D647" s="245">
        <v>539205</v>
      </c>
      <c r="E647" s="245">
        <v>633296.46</v>
      </c>
      <c r="F647" s="59">
        <f t="shared" si="119"/>
        <v>117.45003477341641</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281110</v>
      </c>
      <c r="E649" s="244">
        <v>111825.36</v>
      </c>
      <c r="F649" s="54">
        <f t="shared" ref="F649:F724" si="188">IF(D649&lt;&gt;0,IF(E649/D649&gt;=100,"&gt;&gt;100",E649/D649*100),"-")</f>
        <v>39.779929564938996</v>
      </c>
    </row>
    <row r="650" spans="1:6" ht="12.75" customHeight="1" x14ac:dyDescent="0.2">
      <c r="A650" s="55" t="s">
        <v>1293</v>
      </c>
      <c r="B650" s="87" t="s">
        <v>1294</v>
      </c>
      <c r="C650" s="52" t="s">
        <v>1293</v>
      </c>
      <c r="D650" s="244">
        <v>1767404</v>
      </c>
      <c r="E650" s="244">
        <v>2357051.4</v>
      </c>
      <c r="F650" s="54">
        <f t="shared" si="188"/>
        <v>133.36234386705019</v>
      </c>
    </row>
    <row r="651" spans="1:6" ht="12.75" customHeight="1" x14ac:dyDescent="0.2">
      <c r="A651" s="55" t="s">
        <v>1295</v>
      </c>
      <c r="B651" s="87" t="s">
        <v>1296</v>
      </c>
      <c r="C651" s="52" t="s">
        <v>1295</v>
      </c>
      <c r="D651" s="244">
        <v>1936689</v>
      </c>
      <c r="E651" s="244">
        <v>2391229.7799999998</v>
      </c>
      <c r="F651" s="54">
        <f t="shared" si="188"/>
        <v>123.46999337529152</v>
      </c>
    </row>
    <row r="652" spans="1:6" ht="24" x14ac:dyDescent="0.2">
      <c r="A652" s="55">
        <v>11</v>
      </c>
      <c r="B652" s="87" t="s">
        <v>1297</v>
      </c>
      <c r="C652" s="52" t="s">
        <v>1298</v>
      </c>
      <c r="D652" s="53">
        <f t="shared" ref="D652:E652" si="189">+D649+D650-D651</f>
        <v>111825</v>
      </c>
      <c r="E652" s="53">
        <f t="shared" si="189"/>
        <v>77646.979999999981</v>
      </c>
      <c r="F652" s="54">
        <f t="shared" si="188"/>
        <v>69.436154706013838</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64</v>
      </c>
      <c r="E654" s="264">
        <v>67</v>
      </c>
      <c r="F654" s="54">
        <f t="shared" si="188"/>
        <v>104.6875</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53</v>
      </c>
      <c r="E656" s="264">
        <v>57</v>
      </c>
      <c r="F656" s="54">
        <f t="shared" si="188"/>
        <v>107.54716981132076</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6810078</v>
      </c>
      <c r="E675" s="244">
        <v>6949169.6500000004</v>
      </c>
      <c r="F675" s="54">
        <f t="shared" si="188"/>
        <v>102.0424384272838</v>
      </c>
    </row>
    <row r="676" spans="1:6" ht="24" x14ac:dyDescent="0.2">
      <c r="A676" s="55">
        <v>63613</v>
      </c>
      <c r="B676" s="234" t="s">
        <v>1346</v>
      </c>
      <c r="C676" s="52" t="s">
        <v>1347</v>
      </c>
      <c r="D676" s="244">
        <v>40430</v>
      </c>
      <c r="E676" s="244">
        <v>3260</v>
      </c>
      <c r="F676" s="54">
        <f t="shared" si="188"/>
        <v>8.0633193173386104</v>
      </c>
    </row>
    <row r="677" spans="1:6" ht="24" x14ac:dyDescent="0.2">
      <c r="A677" s="55">
        <v>63622</v>
      </c>
      <c r="B677" s="234" t="s">
        <v>1348</v>
      </c>
      <c r="C677" s="52" t="s">
        <v>1349</v>
      </c>
      <c r="D677" s="244">
        <v>1570</v>
      </c>
      <c r="E677" s="244">
        <v>4139</v>
      </c>
      <c r="F677" s="54">
        <f t="shared" si="188"/>
        <v>263.63057324840764</v>
      </c>
    </row>
    <row r="678" spans="1:6" ht="24" x14ac:dyDescent="0.2">
      <c r="A678" s="55">
        <v>63623</v>
      </c>
      <c r="B678" s="234" t="s">
        <v>1350</v>
      </c>
      <c r="C678" s="52" t="s">
        <v>1351</v>
      </c>
      <c r="D678" s="244">
        <v>36491</v>
      </c>
      <c r="E678" s="244">
        <v>387123.69</v>
      </c>
      <c r="F678" s="54">
        <f t="shared" si="188"/>
        <v>1060.8744347921406</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342663</v>
      </c>
      <c r="E710" s="244">
        <v>423822</v>
      </c>
      <c r="F710" s="54">
        <f t="shared" si="188"/>
        <v>123.6847865103615</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43274</v>
      </c>
      <c r="E716" s="244">
        <v>29697.57</v>
      </c>
      <c r="F716" s="54">
        <f t="shared" si="188"/>
        <v>68.62681979941766</v>
      </c>
    </row>
    <row r="717" spans="1:6" ht="12.75" customHeight="1" x14ac:dyDescent="0.2">
      <c r="A717" s="55">
        <v>31215</v>
      </c>
      <c r="B717" s="87" t="s">
        <v>1410</v>
      </c>
      <c r="C717" s="52" t="s">
        <v>1411</v>
      </c>
      <c r="D717" s="244">
        <v>7065</v>
      </c>
      <c r="E717" s="244">
        <v>31937.27</v>
      </c>
      <c r="F717" s="54">
        <f t="shared" si="188"/>
        <v>452.04911535739558</v>
      </c>
    </row>
    <row r="718" spans="1:6" ht="12.75" customHeight="1" x14ac:dyDescent="0.2">
      <c r="A718" s="55">
        <v>32121</v>
      </c>
      <c r="B718" s="87" t="s">
        <v>1412</v>
      </c>
      <c r="C718" s="52" t="s">
        <v>1413</v>
      </c>
      <c r="D718" s="244">
        <v>250000</v>
      </c>
      <c r="E718" s="244">
        <v>291789.53999999998</v>
      </c>
      <c r="F718" s="54">
        <f t="shared" si="188"/>
        <v>116.71581599999999</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2765</v>
      </c>
      <c r="E720" s="244">
        <v>3628.25</v>
      </c>
      <c r="F720" s="54">
        <f t="shared" si="188"/>
        <v>131.22061482820976</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22041</v>
      </c>
      <c r="E722" s="244">
        <v>37074.29</v>
      </c>
      <c r="F722" s="54">
        <f t="shared" si="188"/>
        <v>168.20602513497573</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4344</v>
      </c>
      <c r="E726" s="244">
        <v>5572.5</v>
      </c>
      <c r="F726" s="54">
        <f t="shared" si="190"/>
        <v>128.28038674033149</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169</v>
      </c>
      <c r="E828" s="244">
        <v>87</v>
      </c>
      <c r="F828" s="54">
        <f t="shared" si="190"/>
        <v>51.479289940828401</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9" workbookViewId="0">
      <selection activeCell="E298" sqref="E29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13893256</v>
      </c>
      <c r="E6" s="231">
        <f t="shared" si="0"/>
        <v>14060691.180000002</v>
      </c>
      <c r="F6" s="232">
        <f t="shared" ref="F6:F260" si="1">IF(D6&gt;0,IF(E6/D6&gt;=100,"&gt;&gt;100",E6/D6*100),"-")</f>
        <v>101.20515435690527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12944727</v>
      </c>
      <c r="E7" s="106">
        <f t="shared" si="2"/>
        <v>12984814.880000001</v>
      </c>
      <c r="F7" s="95">
        <f t="shared" si="1"/>
        <v>100.30968501691848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292119</v>
      </c>
      <c r="E8" s="106">
        <f>E9+E10-E11</f>
        <v>287777.40999999997</v>
      </c>
      <c r="F8" s="95">
        <f t="shared" si="1"/>
        <v>98.51375980336779</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282571</v>
      </c>
      <c r="E9" s="249">
        <v>282570.65999999997</v>
      </c>
      <c r="F9" s="95">
        <f t="shared" si="1"/>
        <v>99.999879676258345</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77603</v>
      </c>
      <c r="E10" s="249">
        <v>77603.19</v>
      </c>
      <c r="F10" s="95">
        <f t="shared" si="1"/>
        <v>100.00024483589551</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68055</v>
      </c>
      <c r="E11" s="249">
        <v>72396.44</v>
      </c>
      <c r="F11" s="95">
        <f t="shared" si="1"/>
        <v>106.37931085151715</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12616096</v>
      </c>
      <c r="E12" s="106">
        <f t="shared" si="3"/>
        <v>12667887.870000001</v>
      </c>
      <c r="F12" s="95">
        <f t="shared" si="1"/>
        <v>100.41052216153081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11508469</v>
      </c>
      <c r="E13" s="106">
        <f t="shared" si="4"/>
        <v>11422004.850000001</v>
      </c>
      <c r="F13" s="95">
        <f t="shared" si="1"/>
        <v>99.248691116081574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20685815</v>
      </c>
      <c r="E15" s="249">
        <v>20944282.449999999</v>
      </c>
      <c r="F15" s="95">
        <f t="shared" si="1"/>
        <v>101.24949125765652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138067</v>
      </c>
      <c r="E16" s="249">
        <v>138066.76</v>
      </c>
      <c r="F16" s="95">
        <f t="shared" si="1"/>
        <v>99.9998261713516</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339967</v>
      </c>
      <c r="E17" s="249">
        <v>339967.03</v>
      </c>
      <c r="F17" s="95">
        <f t="shared" si="1"/>
        <v>100.00000882438592</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9655380</v>
      </c>
      <c r="E18" s="249">
        <v>10000311.390000001</v>
      </c>
      <c r="F18" s="95">
        <f t="shared" si="1"/>
        <v>103.57242687496506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728767</v>
      </c>
      <c r="E19" s="106">
        <f t="shared" si="5"/>
        <v>865143.80000000075</v>
      </c>
      <c r="F19" s="95">
        <f t="shared" si="1"/>
        <v>118.71336106053111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1797402</v>
      </c>
      <c r="E20" s="249">
        <v>2191056.42</v>
      </c>
      <c r="F20" s="95">
        <f t="shared" si="1"/>
        <v>121.90130087760001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86483</v>
      </c>
      <c r="E21" s="249">
        <v>84078.47</v>
      </c>
      <c r="F21" s="95">
        <f t="shared" si="1"/>
        <v>97.219650104644856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1574313</v>
      </c>
      <c r="E22" s="249">
        <v>1574312.6</v>
      </c>
      <c r="F22" s="95">
        <f t="shared" si="1"/>
        <v>99.999974592091917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30652</v>
      </c>
      <c r="E24" s="249">
        <v>30652.35</v>
      </c>
      <c r="F24" s="95">
        <f t="shared" si="1"/>
        <v>100.00114185045021</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425229</v>
      </c>
      <c r="E25" s="249">
        <v>425228.52</v>
      </c>
      <c r="F25" s="95">
        <f t="shared" si="1"/>
        <v>99.999887119646118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1263516</v>
      </c>
      <c r="E26" s="249">
        <v>1384438.02</v>
      </c>
      <c r="F26" s="95">
        <f t="shared" si="1"/>
        <v>109.57028007559857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4448828</v>
      </c>
      <c r="E28" s="249">
        <v>4824622.58</v>
      </c>
      <c r="F28" s="95">
        <f t="shared" si="1"/>
        <v>108.44704672781236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7653</v>
      </c>
      <c r="E29" s="106">
        <f t="shared" si="6"/>
        <v>4120.8499999999985</v>
      </c>
      <c r="F29" s="95">
        <f t="shared" si="1"/>
        <v>53.846204102966134</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17661</v>
      </c>
      <c r="E30" s="249">
        <v>17660.759999999998</v>
      </c>
      <c r="F30" s="95">
        <f t="shared" si="1"/>
        <v>99.99864107355188</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10008</v>
      </c>
      <c r="E34" s="249">
        <v>13539.91</v>
      </c>
      <c r="F34" s="95">
        <f t="shared" si="1"/>
        <v>135.29086730615506</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371207</v>
      </c>
      <c r="E35" s="106">
        <f t="shared" si="7"/>
        <v>376618.37</v>
      </c>
      <c r="F35" s="95">
        <f t="shared" si="1"/>
        <v>101.45777692769802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428549</v>
      </c>
      <c r="E36" s="249">
        <v>407158.11</v>
      </c>
      <c r="F36" s="95">
        <f t="shared" si="1"/>
        <v>95.008531113128242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57342</v>
      </c>
      <c r="E40" s="249">
        <v>30539.74</v>
      </c>
      <c r="F40" s="95">
        <f t="shared" si="1"/>
        <v>53.258937602455447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32696</v>
      </c>
      <c r="E47" s="249">
        <v>32696.400000000001</v>
      </c>
      <c r="F47" s="95">
        <f t="shared" si="1"/>
        <v>100.00122339124052</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32696</v>
      </c>
      <c r="E50" s="249">
        <v>32696.400000000001</v>
      </c>
      <c r="F50" s="95">
        <f t="shared" si="1"/>
        <v>100.00122339124052</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789118</v>
      </c>
      <c r="E54" s="249">
        <v>838159.89</v>
      </c>
      <c r="F54" s="95">
        <f t="shared" si="1"/>
        <v>106.21477269559179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789118</v>
      </c>
      <c r="E55" s="249">
        <v>838159.89</v>
      </c>
      <c r="F55" s="95">
        <f t="shared" si="1"/>
        <v>106.21477269559179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36512</v>
      </c>
      <c r="E63" s="106">
        <f t="shared" si="12"/>
        <v>29149.599999999999</v>
      </c>
      <c r="F63" s="95">
        <f t="shared" si="1"/>
        <v>79.835670464504815</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36512</v>
      </c>
      <c r="E64" s="249">
        <v>29149.599999999999</v>
      </c>
      <c r="F64" s="95">
        <f t="shared" si="1"/>
        <v>79.835670464504815</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948529</v>
      </c>
      <c r="E68" s="106">
        <f t="shared" si="13"/>
        <v>1075876.3</v>
      </c>
      <c r="F68" s="95">
        <f t="shared" si="1"/>
        <v>113.42576768870536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111825</v>
      </c>
      <c r="E69" s="106">
        <f t="shared" si="14"/>
        <v>77646.98</v>
      </c>
      <c r="F69" s="95">
        <f t="shared" si="1"/>
        <v>69.436154706013852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111825</v>
      </c>
      <c r="E70" s="106">
        <f t="shared" si="15"/>
        <v>77646.98</v>
      </c>
      <c r="F70" s="95">
        <f t="shared" si="1"/>
        <v>69.436154706013852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110001</v>
      </c>
      <c r="E72" s="249">
        <v>74950.17</v>
      </c>
      <c r="F72" s="95">
        <f t="shared" si="1"/>
        <v>68.135898764556686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1824</v>
      </c>
      <c r="E73" s="249">
        <v>2696.81</v>
      </c>
      <c r="F73" s="95">
        <f t="shared" si="1"/>
        <v>147.85142543859649</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89850</v>
      </c>
      <c r="E78" s="106">
        <f>E79+SUM(E82:E84)-E85+E86</f>
        <v>157333.93000000002</v>
      </c>
      <c r="F78" s="95">
        <f t="shared" si="1"/>
        <v>175.10732331663888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115</v>
      </c>
      <c r="E82" s="249">
        <v>115.14</v>
      </c>
      <c r="F82" s="95">
        <f t="shared" si="1"/>
        <v>100.12173913043479</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89735</v>
      </c>
      <c r="E86" s="249">
        <v>157218.79</v>
      </c>
      <c r="F86" s="95">
        <f t="shared" si="1"/>
        <v>175.20342118459911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1297</v>
      </c>
      <c r="E118" s="106">
        <f t="shared" si="20"/>
        <v>1296.56</v>
      </c>
      <c r="F118" s="95">
        <f t="shared" si="1"/>
        <v>99.966075558982254</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1297</v>
      </c>
      <c r="E119" s="106">
        <f t="shared" si="21"/>
        <v>1296.56</v>
      </c>
      <c r="F119" s="95">
        <f t="shared" si="1"/>
        <v>99.966075558982254</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1297</v>
      </c>
      <c r="E121" s="249">
        <v>1296.56</v>
      </c>
      <c r="F121" s="95">
        <f t="shared" si="1"/>
        <v>99.966075558982254</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193369</v>
      </c>
      <c r="E146" s="106">
        <f t="shared" si="26"/>
        <v>194639.82</v>
      </c>
      <c r="F146" s="95">
        <f t="shared" si="1"/>
        <v>100.6571994476881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301</v>
      </c>
      <c r="E149" s="106">
        <f t="shared" si="27"/>
        <v>301.07</v>
      </c>
      <c r="F149" s="95">
        <f t="shared" si="1"/>
        <v>100.02325581395348</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301</v>
      </c>
      <c r="E157" s="249">
        <v>301.07</v>
      </c>
      <c r="F157" s="95">
        <f t="shared" si="1"/>
        <v>100.02325581395348</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36917</v>
      </c>
      <c r="E159" s="249">
        <v>46464.56</v>
      </c>
      <c r="F159" s="95">
        <f t="shared" si="1"/>
        <v>125.86223149226643</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156151</v>
      </c>
      <c r="E160" s="249">
        <v>147874.19</v>
      </c>
      <c r="F160" s="95">
        <f t="shared" si="1"/>
        <v>94.699483192550801</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12983</v>
      </c>
      <c r="E164" s="106">
        <f t="shared" si="28"/>
        <v>11662.55</v>
      </c>
      <c r="F164" s="95">
        <f t="shared" si="1"/>
        <v>89.82939228221521</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12983</v>
      </c>
      <c r="E166" s="249">
        <v>11662.55</v>
      </c>
      <c r="F166" s="95">
        <f t="shared" si="1"/>
        <v>89.82939228221521</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539205</v>
      </c>
      <c r="E170" s="106">
        <f t="shared" si="29"/>
        <v>633296.46</v>
      </c>
      <c r="F170" s="95">
        <f t="shared" si="1"/>
        <v>117.45003477341641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539205</v>
      </c>
      <c r="E173" s="249">
        <v>633296.46</v>
      </c>
      <c r="F173" s="95">
        <f t="shared" si="1"/>
        <v>117.45003477341641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13893256</v>
      </c>
      <c r="E175" s="106">
        <f t="shared" si="30"/>
        <v>14060691.180000002</v>
      </c>
      <c r="F175" s="95">
        <f t="shared" si="1"/>
        <v>101.20515435690527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774000</v>
      </c>
      <c r="E176" s="106">
        <f t="shared" si="31"/>
        <v>878689.55</v>
      </c>
      <c r="F176" s="95">
        <f t="shared" si="1"/>
        <v>113.52578165374678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774000</v>
      </c>
      <c r="E177" s="106">
        <f t="shared" si="32"/>
        <v>878689.55</v>
      </c>
      <c r="F177" s="95">
        <f t="shared" si="1"/>
        <v>113.52578165374678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539406</v>
      </c>
      <c r="E178" s="249">
        <v>640632.31000000006</v>
      </c>
      <c r="F178" s="95">
        <f t="shared" si="1"/>
        <v>118.76625584439179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111205</v>
      </c>
      <c r="E179" s="249">
        <v>66157.350000000006</v>
      </c>
      <c r="F179" s="95">
        <f t="shared" si="1"/>
        <v>59.491344813632487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414</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414</v>
      </c>
      <c r="E183" s="249">
        <v>0</v>
      </c>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2330</v>
      </c>
      <c r="E187" s="249">
        <v>2330</v>
      </c>
      <c r="F187" s="95">
        <f t="shared" si="1"/>
        <v>100</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120645</v>
      </c>
      <c r="E188" s="249">
        <v>169569.89</v>
      </c>
      <c r="F188" s="95">
        <f t="shared" si="1"/>
        <v>140.5527705250943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13119256</v>
      </c>
      <c r="E237" s="106">
        <f t="shared" si="41"/>
        <v>13182001.630000001</v>
      </c>
      <c r="F237" s="95">
        <f t="shared" si="1"/>
        <v>100.47827125257713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13124090</v>
      </c>
      <c r="E238" s="106">
        <f t="shared" si="42"/>
        <v>13164177.880000001</v>
      </c>
      <c r="F238" s="95">
        <f t="shared" si="1"/>
        <v>100.30545264471671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13124090</v>
      </c>
      <c r="E239" s="106">
        <f t="shared" si="43"/>
        <v>13164177.880000001</v>
      </c>
      <c r="F239" s="95">
        <f t="shared" si="1"/>
        <v>100.30545264471671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13124090</v>
      </c>
      <c r="E240" s="249">
        <v>13164177.880000001</v>
      </c>
      <c r="F240" s="95">
        <f t="shared" si="1"/>
        <v>100.30545264471671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-182592</v>
      </c>
      <c r="E245" s="106">
        <f t="shared" si="45"/>
        <v>-170274.01</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142864</v>
      </c>
      <c r="E246" s="106">
        <f t="shared" si="46"/>
        <v>248201.31</v>
      </c>
      <c r="F246" s="95">
        <f t="shared" si="1"/>
        <v>173.73257783626386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142864</v>
      </c>
      <c r="E247" s="249">
        <v>248201.31</v>
      </c>
      <c r="F247" s="95">
        <f t="shared" si="1"/>
        <v>173.73257783626386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325456</v>
      </c>
      <c r="E250" s="106">
        <f t="shared" si="47"/>
        <v>418475.32</v>
      </c>
      <c r="F250" s="95">
        <f t="shared" si="1"/>
        <v>128.58122756993265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0</v>
      </c>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325456</v>
      </c>
      <c r="E252" s="249">
        <v>418475.32</v>
      </c>
      <c r="F252" s="95">
        <f t="shared" si="1"/>
        <v>128.58122756993265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164775</v>
      </c>
      <c r="E255" s="249">
        <v>176435.21</v>
      </c>
      <c r="F255" s="95">
        <f t="shared" si="1"/>
        <v>107.07644363526019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12983</v>
      </c>
      <c r="E256" s="249">
        <v>11662.55</v>
      </c>
      <c r="F256" s="95">
        <f t="shared" si="1"/>
        <v>89.82939228221521</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20209</v>
      </c>
      <c r="E259" s="106">
        <f t="shared" si="49"/>
        <v>20208.5</v>
      </c>
      <c r="F259" s="95">
        <f t="shared" si="1"/>
        <v>99.997525854817155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20209</v>
      </c>
      <c r="E260" s="250">
        <v>20208.5</v>
      </c>
      <c r="F260" s="99">
        <f t="shared" si="1"/>
        <v>99.997525854817155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100417</v>
      </c>
      <c r="E264" s="249">
        <v>94683.97</v>
      </c>
      <c r="F264" s="95">
        <f t="shared" si="50"/>
        <v>94.290777458000136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92952</v>
      </c>
      <c r="E265" s="249">
        <v>99955.85</v>
      </c>
      <c r="F265" s="95">
        <f t="shared" si="50"/>
        <v>107.53491049143645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12983</v>
      </c>
      <c r="E266" s="249">
        <v>11662.55</v>
      </c>
      <c r="F266" s="95">
        <f t="shared" si="50"/>
        <v>89.82939228221521</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87212</v>
      </c>
      <c r="E268" s="249">
        <v>157218.79</v>
      </c>
      <c r="F268" s="95">
        <f t="shared" si="50"/>
        <v>180.2719694537449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901</v>
      </c>
      <c r="E269" s="249"/>
      <c r="F269" s="95">
        <f t="shared" si="50"/>
        <v>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1622</v>
      </c>
      <c r="E271" s="249">
        <v>0</v>
      </c>
      <c r="F271" s="95">
        <f t="shared" si="50"/>
        <v>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23998</v>
      </c>
      <c r="E287" s="249">
        <v>23997.86</v>
      </c>
      <c r="F287" s="95">
        <f t="shared" si="50"/>
        <v>99.999416618051512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750002</v>
      </c>
      <c r="E288" s="249">
        <v>854691.69</v>
      </c>
      <c r="F288" s="95">
        <f t="shared" si="50"/>
        <v>113.95858811043169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630</v>
      </c>
      <c r="E295" s="249"/>
      <c r="F295" s="95">
        <f t="shared" si="50"/>
        <v>0</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21668</v>
      </c>
      <c r="E298" s="249">
        <v>22542.86</v>
      </c>
      <c r="F298" s="95">
        <f t="shared" si="50"/>
        <v>104.03756691895885</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81512</v>
      </c>
      <c r="E302" s="249">
        <v>143735.38</v>
      </c>
      <c r="F302" s="95">
        <f t="shared" si="50"/>
        <v>176.33646579644716</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B120" sqref="B1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9518017</v>
      </c>
      <c r="E114" s="83">
        <f t="shared" si="22"/>
        <v>10645577.729999999</v>
      </c>
      <c r="F114" s="65">
        <f t="shared" si="1"/>
        <v>111.8465929405253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9518017</v>
      </c>
      <c r="E118" s="83">
        <f t="shared" si="24"/>
        <v>10645577.729999999</v>
      </c>
      <c r="F118" s="65">
        <f t="shared" si="1"/>
        <v>111.8465929405253</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9518017</v>
      </c>
      <c r="E120" s="251">
        <v>10645577.729999999</v>
      </c>
      <c r="F120" s="65">
        <f t="shared" si="1"/>
        <v>111.8465929405253</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9518017</v>
      </c>
      <c r="E141" s="108">
        <f t="shared" si="28"/>
        <v>10645577.729999999</v>
      </c>
      <c r="F141" s="84">
        <f t="shared" si="1"/>
        <v>111.8465929405253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C25" sqref="C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2376</v>
      </c>
      <c r="E5" s="109">
        <f t="shared" si="0"/>
        <v>13756.4</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2376</v>
      </c>
      <c r="E22" s="110">
        <f t="shared" si="3"/>
        <v>13756.4</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2376</v>
      </c>
      <c r="E23" s="110">
        <f t="shared" si="4"/>
        <v>13756.4</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2376</v>
      </c>
      <c r="E25" s="252">
        <v>13756.4</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I100" sqref="I100"/>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774000.08</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11031462.92</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10569694.49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7225178.5199999996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2768705.21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20384.240000000002</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87</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555339.52000000002</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461768.43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10926773.449999999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10465005.02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7123951.8399999999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2813753.09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20798.59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87</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506414.5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461768.43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878689.55000000075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23997.86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23997.86</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23997.86</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23997.86</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854691.69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854691.69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19087</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2022-04-04T19:59:02Z</cp:lastPrinted>
  <dcterms:created xsi:type="dcterms:W3CDTF">2022-04-01T05:14:30Z</dcterms:created>
  <dcterms:modified xsi:type="dcterms:W3CDTF">2023-02-02T11:34:16Z</dcterms:modified>
</cp:coreProperties>
</file>