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je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G304" i="9"/>
  <c r="E304" i="9" s="1"/>
  <c r="B304" i="9" s="1"/>
  <c r="F304" i="9"/>
  <c r="H303" i="9"/>
  <c r="G303" i="9"/>
  <c r="E303" i="9" s="1"/>
  <c r="B303" i="9" s="1"/>
  <c r="F303" i="9"/>
  <c r="H302" i="9"/>
  <c r="G302" i="9"/>
  <c r="F302" i="9"/>
  <c r="H301" i="9"/>
  <c r="E301" i="9" s="1"/>
  <c r="B301" i="9" s="1"/>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F271" i="9"/>
  <c r="E271" i="9"/>
  <c r="M270" i="9"/>
  <c r="L270" i="9"/>
  <c r="F270" i="9" s="1"/>
  <c r="B270" i="9" s="1"/>
  <c r="E270" i="9"/>
  <c r="M269" i="9"/>
  <c r="L269" i="9"/>
  <c r="F269" i="9" s="1"/>
  <c r="E269" i="9"/>
  <c r="B269" i="9"/>
  <c r="M268" i="9"/>
  <c r="F268" i="9" s="1"/>
  <c r="L268" i="9"/>
  <c r="E268" i="9"/>
  <c r="M267" i="9"/>
  <c r="L267" i="9"/>
  <c r="F267" i="9"/>
  <c r="E267" i="9"/>
  <c r="M266" i="9"/>
  <c r="L266" i="9"/>
  <c r="F266" i="9" s="1"/>
  <c r="B266" i="9" s="1"/>
  <c r="E266" i="9"/>
  <c r="M265" i="9"/>
  <c r="L265" i="9"/>
  <c r="F265" i="9" s="1"/>
  <c r="B265" i="9" s="1"/>
  <c r="E265" i="9"/>
  <c r="M264" i="9"/>
  <c r="L264" i="9"/>
  <c r="F264" i="9" s="1"/>
  <c r="E264" i="9"/>
  <c r="M263" i="9"/>
  <c r="L263" i="9"/>
  <c r="F263" i="9"/>
  <c r="E263" i="9"/>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F257" i="9" s="1"/>
  <c r="B257" i="9" s="1"/>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L245" i="9"/>
  <c r="E245" i="9"/>
  <c r="M244" i="9"/>
  <c r="L244" i="9"/>
  <c r="F244" i="9" s="1"/>
  <c r="E244" i="9"/>
  <c r="B244" i="9" s="1"/>
  <c r="M243" i="9"/>
  <c r="L243" i="9"/>
  <c r="F243" i="9"/>
  <c r="E243" i="9"/>
  <c r="B243" i="9" s="1"/>
  <c r="M242" i="9"/>
  <c r="L242" i="9"/>
  <c r="F242" i="9" s="1"/>
  <c r="E242" i="9"/>
  <c r="M241" i="9"/>
  <c r="L241" i="9"/>
  <c r="F241" i="9" s="1"/>
  <c r="B241" i="9" s="1"/>
  <c r="E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B236" i="9" s="1"/>
  <c r="M235" i="9"/>
  <c r="L235" i="9"/>
  <c r="F235" i="9"/>
  <c r="B235" i="9" s="1"/>
  <c r="E235" i="9"/>
  <c r="M234" i="9"/>
  <c r="L234" i="9"/>
  <c r="F234" i="9" s="1"/>
  <c r="E234" i="9"/>
  <c r="M233" i="9"/>
  <c r="L233" i="9"/>
  <c r="E233" i="9"/>
  <c r="M232" i="9"/>
  <c r="L232" i="9"/>
  <c r="F232" i="9" s="1"/>
  <c r="E232" i="9"/>
  <c r="M231" i="9"/>
  <c r="L231" i="9"/>
  <c r="F231" i="9"/>
  <c r="B231" i="9" s="1"/>
  <c r="E231" i="9"/>
  <c r="M230" i="9"/>
  <c r="L230" i="9"/>
  <c r="F230" i="9" s="1"/>
  <c r="B230" i="9" s="1"/>
  <c r="E230" i="9"/>
  <c r="M229" i="9"/>
  <c r="L229" i="9"/>
  <c r="E229" i="9"/>
  <c r="M228" i="9"/>
  <c r="L228" i="9"/>
  <c r="F228" i="9"/>
  <c r="E228" i="9"/>
  <c r="B228" i="9" s="1"/>
  <c r="M227" i="9"/>
  <c r="L227" i="9"/>
  <c r="F227" i="9"/>
  <c r="B227" i="9" s="1"/>
  <c r="E227" i="9"/>
  <c r="M226" i="9"/>
  <c r="L226" i="9"/>
  <c r="F226" i="9" s="1"/>
  <c r="B226" i="9" s="1"/>
  <c r="E226" i="9"/>
  <c r="M225" i="9"/>
  <c r="L225" i="9"/>
  <c r="E225" i="9"/>
  <c r="M224" i="9"/>
  <c r="L224" i="9"/>
  <c r="F224" i="9"/>
  <c r="E224" i="9"/>
  <c r="B224" i="9" s="1"/>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F156" i="9"/>
  <c r="E156" i="9"/>
  <c r="B156" i="9" s="1"/>
  <c r="H155" i="9"/>
  <c r="E155" i="9" s="1"/>
  <c r="B155" i="9" s="1"/>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E115" i="9" s="1"/>
  <c r="B115" i="9" s="1"/>
  <c r="G115" i="9"/>
  <c r="F115" i="9"/>
  <c r="H114" i="9"/>
  <c r="G114" i="9"/>
  <c r="E114" i="9" s="1"/>
  <c r="B114" i="9" s="1"/>
  <c r="F114" i="9"/>
  <c r="H113" i="9"/>
  <c r="G113" i="9"/>
  <c r="E113" i="9" s="1"/>
  <c r="B113" i="9" s="1"/>
  <c r="F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F101" i="9"/>
  <c r="H100" i="9"/>
  <c r="G100" i="9"/>
  <c r="E100" i="9" s="1"/>
  <c r="B100" i="9" s="1"/>
  <c r="F100" i="9"/>
  <c r="H99" i="9"/>
  <c r="G99" i="9"/>
  <c r="F99" i="9"/>
  <c r="E99" i="9"/>
  <c r="B99" i="9" s="1"/>
  <c r="H98" i="9"/>
  <c r="G98" i="9"/>
  <c r="F98" i="9"/>
  <c r="E98" i="9"/>
  <c r="H97" i="9"/>
  <c r="G97" i="9"/>
  <c r="E97" i="9" s="1"/>
  <c r="B97" i="9" s="1"/>
  <c r="F97" i="9"/>
  <c r="H96" i="9"/>
  <c r="G96" i="9"/>
  <c r="E96" i="9" s="1"/>
  <c r="B96" i="9" s="1"/>
  <c r="F96" i="9"/>
  <c r="H95" i="9"/>
  <c r="E95" i="9" s="1"/>
  <c r="B95" i="9" s="1"/>
  <c r="G95" i="9"/>
  <c r="F95" i="9"/>
  <c r="H94" i="9"/>
  <c r="G94" i="9"/>
  <c r="F94" i="9"/>
  <c r="E94" i="9"/>
  <c r="B94" i="9" s="1"/>
  <c r="H93" i="9"/>
  <c r="G93" i="9"/>
  <c r="F93" i="9"/>
  <c r="H92" i="9"/>
  <c r="G92" i="9"/>
  <c r="E92" i="9" s="1"/>
  <c r="B92" i="9" s="1"/>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H46" i="9"/>
  <c r="G46" i="9"/>
  <c r="F46" i="9"/>
  <c r="H45" i="9"/>
  <c r="E45" i="9" s="1"/>
  <c r="B45" i="9" s="1"/>
  <c r="G45" i="9"/>
  <c r="F45" i="9"/>
  <c r="H44" i="9"/>
  <c r="G44" i="9"/>
  <c r="F44" i="9"/>
  <c r="H43" i="9"/>
  <c r="G43" i="9"/>
  <c r="F43" i="9"/>
  <c r="H42" i="9"/>
  <c r="G42" i="9"/>
  <c r="F42" i="9"/>
  <c r="E42" i="9"/>
  <c r="B42" i="9" s="1"/>
  <c r="H41" i="9"/>
  <c r="E41" i="9" s="1"/>
  <c r="B41" i="9" s="1"/>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E24" i="9" s="1"/>
  <c r="B24" i="9" s="1"/>
  <c r="G24" i="9"/>
  <c r="F24" i="9"/>
  <c r="H23" i="9"/>
  <c r="G23" i="9"/>
  <c r="F23" i="9"/>
  <c r="H22" i="9"/>
  <c r="G22" i="9"/>
  <c r="E22" i="9" s="1"/>
  <c r="B22" i="9" s="1"/>
  <c r="F22" i="9"/>
  <c r="F21" i="9"/>
  <c r="F4" i="9"/>
  <c r="O3" i="9"/>
  <c r="G275" i="9" s="1"/>
  <c r="I3" i="9"/>
  <c r="H3" i="9"/>
  <c r="G3" i="9"/>
  <c r="D101" i="8"/>
  <c r="D95" i="8"/>
  <c r="D90" i="8"/>
  <c r="C1565" i="1" s="1"/>
  <c r="D85" i="8"/>
  <c r="C1560" i="1" s="1"/>
  <c r="G1560" i="1" s="1"/>
  <c r="D80" i="8"/>
  <c r="D75" i="8"/>
  <c r="D70" i="8"/>
  <c r="D65" i="8"/>
  <c r="D60" i="8"/>
  <c r="D55" i="8"/>
  <c r="D50" i="8"/>
  <c r="D44" i="8"/>
  <c r="D36" i="8"/>
  <c r="D26" i="8"/>
  <c r="D24" i="8" s="1"/>
  <c r="C1499" i="1" s="1"/>
  <c r="H1499" i="1" s="1"/>
  <c r="D18" i="8"/>
  <c r="D8" i="8"/>
  <c r="D6" i="8" s="1"/>
  <c r="C1481" i="1" s="1"/>
  <c r="E44" i="7"/>
  <c r="I32" i="3" s="1"/>
  <c r="D44" i="7"/>
  <c r="E39" i="7"/>
  <c r="D1470" i="1" s="1"/>
  <c r="D39" i="7"/>
  <c r="E38" i="7"/>
  <c r="I31" i="3" s="1"/>
  <c r="E30" i="7"/>
  <c r="D1461" i="1" s="1"/>
  <c r="D30" i="7"/>
  <c r="C1461" i="1" s="1"/>
  <c r="E23" i="7"/>
  <c r="D23" i="7"/>
  <c r="E14" i="7"/>
  <c r="D1445" i="1" s="1"/>
  <c r="D14" i="7"/>
  <c r="C1445" i="1" s="1"/>
  <c r="E7" i="7"/>
  <c r="D1438" i="1" s="1"/>
  <c r="D7" i="7"/>
  <c r="C1438"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C1412" i="1"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E258" i="5"/>
  <c r="D1235" i="1" s="1"/>
  <c r="F257" i="5"/>
  <c r="F256" i="5"/>
  <c r="F255" i="5"/>
  <c r="F254" i="5"/>
  <c r="F253" i="5"/>
  <c r="F252" i="5"/>
  <c r="F251" i="5"/>
  <c r="E250" i="5"/>
  <c r="D250" i="5"/>
  <c r="F249" i="5"/>
  <c r="F248" i="5"/>
  <c r="F247" i="5"/>
  <c r="E246" i="5"/>
  <c r="D1223"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F87" i="5"/>
  <c r="E87" i="5"/>
  <c r="D87" i="5"/>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1023" i="1" s="1"/>
  <c r="D45" i="5"/>
  <c r="C1023" i="1"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E567" i="4"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E515" i="4" s="1"/>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E417" i="4"/>
  <c r="D412" i="1" s="1"/>
  <c r="D417" i="4"/>
  <c r="D644" i="4" s="1"/>
  <c r="C638" i="1" s="1"/>
  <c r="E416" i="4"/>
  <c r="D416" i="4"/>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E363" i="4" s="1"/>
  <c r="D358" i="1" s="1"/>
  <c r="H358" i="1" s="1"/>
  <c r="D364" i="4"/>
  <c r="D363"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C1576" i="1"/>
  <c r="H1576" i="1" s="1"/>
  <c r="H1575" i="1"/>
  <c r="G1575" i="1"/>
  <c r="C1575" i="1"/>
  <c r="C1574" i="1"/>
  <c r="C1573" i="1"/>
  <c r="H1572" i="1"/>
  <c r="G1572" i="1"/>
  <c r="C1572" i="1"/>
  <c r="H1571" i="1"/>
  <c r="G1571" i="1"/>
  <c r="C1571" i="1"/>
  <c r="G1570" i="1"/>
  <c r="C1570" i="1"/>
  <c r="H1570" i="1" s="1"/>
  <c r="C1569" i="1"/>
  <c r="C1568" i="1"/>
  <c r="H1568" i="1" s="1"/>
  <c r="C1567" i="1"/>
  <c r="H1567" i="1" s="1"/>
  <c r="G1566" i="1"/>
  <c r="C1566" i="1"/>
  <c r="H1566" i="1" s="1"/>
  <c r="C1564" i="1"/>
  <c r="H1564" i="1" s="1"/>
  <c r="C1563" i="1"/>
  <c r="H1563" i="1" s="1"/>
  <c r="C1562" i="1"/>
  <c r="H1562" i="1" s="1"/>
  <c r="C1561" i="1"/>
  <c r="C1559" i="1"/>
  <c r="H1559" i="1" s="1"/>
  <c r="C1558" i="1"/>
  <c r="C1557" i="1"/>
  <c r="H1556" i="1"/>
  <c r="G1556" i="1"/>
  <c r="C1556" i="1"/>
  <c r="C1555" i="1"/>
  <c r="H1555" i="1" s="1"/>
  <c r="C1554" i="1"/>
  <c r="H1554" i="1" s="1"/>
  <c r="C1553" i="1"/>
  <c r="G1552" i="1"/>
  <c r="C1552" i="1"/>
  <c r="H1552" i="1" s="1"/>
  <c r="H1551" i="1"/>
  <c r="G1551" i="1"/>
  <c r="C1551" i="1"/>
  <c r="C1550" i="1"/>
  <c r="H1550" i="1" s="1"/>
  <c r="C1549" i="1"/>
  <c r="H1548" i="1"/>
  <c r="G1548" i="1"/>
  <c r="C1548" i="1"/>
  <c r="H1547" i="1"/>
  <c r="G1547" i="1"/>
  <c r="C1547" i="1"/>
  <c r="G1546" i="1"/>
  <c r="C1546" i="1"/>
  <c r="H1546" i="1" s="1"/>
  <c r="C1545" i="1"/>
  <c r="H1544" i="1"/>
  <c r="G1544" i="1"/>
  <c r="C1544" i="1"/>
  <c r="H1543" i="1"/>
  <c r="G1543" i="1"/>
  <c r="C1543" i="1"/>
  <c r="C1542" i="1"/>
  <c r="C1541" i="1"/>
  <c r="H1540" i="1"/>
  <c r="G1540" i="1"/>
  <c r="C1540" i="1"/>
  <c r="H1539" i="1"/>
  <c r="G1539" i="1"/>
  <c r="C1539" i="1"/>
  <c r="C1538" i="1"/>
  <c r="H1538" i="1" s="1"/>
  <c r="C1537" i="1"/>
  <c r="C1536" i="1"/>
  <c r="H1536" i="1" s="1"/>
  <c r="C1535" i="1"/>
  <c r="H1535" i="1" s="1"/>
  <c r="C1534" i="1"/>
  <c r="H1534" i="1" s="1"/>
  <c r="C1533" i="1"/>
  <c r="H1532" i="1"/>
  <c r="C1532" i="1"/>
  <c r="G1532" i="1" s="1"/>
  <c r="C1531" i="1"/>
  <c r="H1531" i="1" s="1"/>
  <c r="C1530" i="1"/>
  <c r="H1530" i="1" s="1"/>
  <c r="C1529" i="1"/>
  <c r="C1528" i="1"/>
  <c r="G1528" i="1" s="1"/>
  <c r="C1527" i="1"/>
  <c r="H1527" i="1" s="1"/>
  <c r="C1526" i="1"/>
  <c r="H1526" i="1" s="1"/>
  <c r="C1525" i="1"/>
  <c r="C1523" i="1"/>
  <c r="H1523" i="1" s="1"/>
  <c r="C1522" i="1"/>
  <c r="H1522" i="1" s="1"/>
  <c r="C1521" i="1"/>
  <c r="C1520" i="1"/>
  <c r="H1520" i="1" s="1"/>
  <c r="C1519" i="1"/>
  <c r="G1519" i="1" s="1"/>
  <c r="H1516" i="1"/>
  <c r="G1516" i="1"/>
  <c r="C1516" i="1"/>
  <c r="H1515" i="1"/>
  <c r="G1515" i="1"/>
  <c r="C1515" i="1"/>
  <c r="G1514" i="1"/>
  <c r="C1514" i="1"/>
  <c r="H1514" i="1" s="1"/>
  <c r="C1513" i="1"/>
  <c r="H1512" i="1"/>
  <c r="G1512" i="1"/>
  <c r="C1512" i="1"/>
  <c r="H1511" i="1"/>
  <c r="G1511" i="1"/>
  <c r="C1511" i="1"/>
  <c r="C1510" i="1"/>
  <c r="H1510" i="1" s="1"/>
  <c r="C1509" i="1"/>
  <c r="H1508" i="1"/>
  <c r="G1508" i="1"/>
  <c r="C1508" i="1"/>
  <c r="C1507" i="1"/>
  <c r="H1507" i="1" s="1"/>
  <c r="G1506" i="1"/>
  <c r="C1506" i="1"/>
  <c r="H1506" i="1" s="1"/>
  <c r="C1505" i="1"/>
  <c r="C1504" i="1"/>
  <c r="H1504" i="1" s="1"/>
  <c r="C1503" i="1"/>
  <c r="H1503" i="1" s="1"/>
  <c r="C1502" i="1"/>
  <c r="H1500" i="1"/>
  <c r="C1500" i="1"/>
  <c r="G1500" i="1" s="1"/>
  <c r="C1498" i="1"/>
  <c r="C1497" i="1"/>
  <c r="H1496" i="1"/>
  <c r="G1496" i="1"/>
  <c r="C1496" i="1"/>
  <c r="H1495" i="1"/>
  <c r="G1495" i="1"/>
  <c r="C1495" i="1"/>
  <c r="G1494" i="1"/>
  <c r="C1494" i="1"/>
  <c r="H1494" i="1" s="1"/>
  <c r="C1493" i="1"/>
  <c r="C1492" i="1"/>
  <c r="H1492" i="1" s="1"/>
  <c r="C1491" i="1"/>
  <c r="H1491" i="1" s="1"/>
  <c r="G1490" i="1"/>
  <c r="C1490" i="1"/>
  <c r="H1490" i="1" s="1"/>
  <c r="C1489" i="1"/>
  <c r="H1488" i="1"/>
  <c r="G1488" i="1"/>
  <c r="C1488" i="1"/>
  <c r="H1487" i="1"/>
  <c r="G1487" i="1"/>
  <c r="C1487" i="1"/>
  <c r="C1486" i="1"/>
  <c r="H1486" i="1" s="1"/>
  <c r="C1485" i="1"/>
  <c r="C1484" i="1"/>
  <c r="H1484" i="1" s="1"/>
  <c r="C1483" i="1"/>
  <c r="H1483" i="1" s="1"/>
  <c r="C1482" i="1"/>
  <c r="C1480" i="1"/>
  <c r="H1480" i="1" s="1"/>
  <c r="J1479" i="1"/>
  <c r="D1479" i="1"/>
  <c r="C1479" i="1"/>
  <c r="H1478" i="1"/>
  <c r="G1478" i="1"/>
  <c r="D1478" i="1"/>
  <c r="C1478" i="1"/>
  <c r="J1478" i="1" s="1"/>
  <c r="D1477" i="1"/>
  <c r="C1477" i="1"/>
  <c r="J1477" i="1" s="1"/>
  <c r="D1476" i="1"/>
  <c r="C1476" i="1"/>
  <c r="C1475" i="1"/>
  <c r="D1474" i="1"/>
  <c r="C1474" i="1"/>
  <c r="J1474" i="1" s="1"/>
  <c r="H1473" i="1"/>
  <c r="G1473" i="1"/>
  <c r="D1473" i="1"/>
  <c r="C1473" i="1"/>
  <c r="J1473" i="1" s="1"/>
  <c r="D1472" i="1"/>
  <c r="C1472" i="1"/>
  <c r="J1472" i="1" s="1"/>
  <c r="D1471" i="1"/>
  <c r="C1471" i="1"/>
  <c r="C1470" i="1"/>
  <c r="D1468" i="1"/>
  <c r="C1468" i="1"/>
  <c r="D1467" i="1"/>
  <c r="C1467" i="1"/>
  <c r="J1467" i="1" s="1"/>
  <c r="D1466" i="1"/>
  <c r="C1466" i="1"/>
  <c r="J1466" i="1" s="1"/>
  <c r="D1465" i="1"/>
  <c r="H1465" i="1" s="1"/>
  <c r="C1465" i="1"/>
  <c r="J1465" i="1" s="1"/>
  <c r="D1464" i="1"/>
  <c r="C1464" i="1"/>
  <c r="J1464" i="1" s="1"/>
  <c r="D1463" i="1"/>
  <c r="C1463" i="1"/>
  <c r="D1462" i="1"/>
  <c r="C1462" i="1"/>
  <c r="H1460" i="1"/>
  <c r="D1460" i="1"/>
  <c r="C1460" i="1"/>
  <c r="D1459" i="1"/>
  <c r="C1459" i="1"/>
  <c r="J1459" i="1" s="1"/>
  <c r="H1458" i="1"/>
  <c r="D1458" i="1"/>
  <c r="C1458" i="1"/>
  <c r="G1458" i="1" s="1"/>
  <c r="D1457" i="1"/>
  <c r="C1457" i="1"/>
  <c r="D1456" i="1"/>
  <c r="C1456" i="1"/>
  <c r="H1456" i="1" s="1"/>
  <c r="D1455" i="1"/>
  <c r="C1455" i="1"/>
  <c r="C1454" i="1"/>
  <c r="D1452" i="1"/>
  <c r="J1452" i="1" s="1"/>
  <c r="C1452" i="1"/>
  <c r="D1451" i="1"/>
  <c r="C1451" i="1"/>
  <c r="H1450" i="1"/>
  <c r="G1450" i="1"/>
  <c r="D1450" i="1"/>
  <c r="J1450" i="1" s="1"/>
  <c r="C1450" i="1"/>
  <c r="D1449" i="1"/>
  <c r="C1449" i="1"/>
  <c r="H1448" i="1"/>
  <c r="G1448" i="1"/>
  <c r="D1448" i="1"/>
  <c r="J1448" i="1" s="1"/>
  <c r="C1448" i="1"/>
  <c r="D1447" i="1"/>
  <c r="C1447" i="1"/>
  <c r="D1446" i="1"/>
  <c r="C1446" i="1"/>
  <c r="D1444" i="1"/>
  <c r="C1444" i="1"/>
  <c r="D1443" i="1"/>
  <c r="C1443" i="1"/>
  <c r="D1442" i="1"/>
  <c r="C1442" i="1"/>
  <c r="D1441" i="1"/>
  <c r="C1441" i="1"/>
  <c r="D1440" i="1"/>
  <c r="C1440" i="1"/>
  <c r="D1439" i="1"/>
  <c r="C1439" i="1"/>
  <c r="H1434" i="1"/>
  <c r="D1434" i="1"/>
  <c r="C1434" i="1"/>
  <c r="G1434" i="1" s="1"/>
  <c r="D1433" i="1"/>
  <c r="C1433" i="1"/>
  <c r="D1432" i="1"/>
  <c r="C1432" i="1"/>
  <c r="H1431" i="1"/>
  <c r="D1431" i="1"/>
  <c r="C1431" i="1"/>
  <c r="G1431" i="1" s="1"/>
  <c r="H1430" i="1"/>
  <c r="D1430" i="1"/>
  <c r="C1430" i="1"/>
  <c r="G1430" i="1" s="1"/>
  <c r="D1429" i="1"/>
  <c r="C1429" i="1"/>
  <c r="D1428" i="1"/>
  <c r="C1428" i="1"/>
  <c r="H1427" i="1"/>
  <c r="D1427" i="1"/>
  <c r="C1427" i="1"/>
  <c r="G1427" i="1" s="1"/>
  <c r="H1426" i="1"/>
  <c r="D1426" i="1"/>
  <c r="C1426" i="1"/>
  <c r="G1426" i="1" s="1"/>
  <c r="D1425" i="1"/>
  <c r="C1425" i="1"/>
  <c r="D1424" i="1"/>
  <c r="C1424" i="1"/>
  <c r="D1423" i="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D1414" i="1"/>
  <c r="C1414" i="1"/>
  <c r="D1413" i="1"/>
  <c r="C1413" i="1"/>
  <c r="D1412" i="1"/>
  <c r="H1411" i="1"/>
  <c r="D1411" i="1"/>
  <c r="C1411" i="1"/>
  <c r="G1411" i="1" s="1"/>
  <c r="H1410" i="1"/>
  <c r="D1410" i="1"/>
  <c r="C1410" i="1"/>
  <c r="G1410" i="1" s="1"/>
  <c r="D1409" i="1"/>
  <c r="C1409" i="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H1395" i="1"/>
  <c r="D1395" i="1"/>
  <c r="C1395" i="1"/>
  <c r="G1395" i="1" s="1"/>
  <c r="H1394" i="1"/>
  <c r="D1394" i="1"/>
  <c r="C1394" i="1"/>
  <c r="G1394" i="1" s="1"/>
  <c r="D1393" i="1"/>
  <c r="C1393" i="1"/>
  <c r="D1392" i="1"/>
  <c r="C1392" i="1"/>
  <c r="H1391" i="1"/>
  <c r="D1391" i="1"/>
  <c r="C1391" i="1"/>
  <c r="G1391" i="1" s="1"/>
  <c r="H1390" i="1"/>
  <c r="D1390" i="1"/>
  <c r="C1390" i="1"/>
  <c r="G1390" i="1" s="1"/>
  <c r="D1389" i="1"/>
  <c r="C1389" i="1"/>
  <c r="D1388" i="1"/>
  <c r="C1388" i="1"/>
  <c r="H1387" i="1"/>
  <c r="D1387" i="1"/>
  <c r="C1387" i="1"/>
  <c r="G1387" i="1" s="1"/>
  <c r="H1386" i="1"/>
  <c r="D1386" i="1"/>
  <c r="C1386" i="1"/>
  <c r="G1386" i="1" s="1"/>
  <c r="D1385" i="1"/>
  <c r="C1385" i="1"/>
  <c r="D1384" i="1"/>
  <c r="C1384" i="1"/>
  <c r="H1383" i="1"/>
  <c r="D1383" i="1"/>
  <c r="C1383" i="1"/>
  <c r="G1383" i="1" s="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D1360" i="1"/>
  <c r="C1360" i="1"/>
  <c r="H1359" i="1"/>
  <c r="D1359" i="1"/>
  <c r="C1359" i="1"/>
  <c r="G1359" i="1" s="1"/>
  <c r="H1358" i="1"/>
  <c r="D1358" i="1"/>
  <c r="C1358" i="1"/>
  <c r="G1358" i="1" s="1"/>
  <c r="D1357" i="1"/>
  <c r="C1357" i="1"/>
  <c r="D1356" i="1"/>
  <c r="C1356" i="1"/>
  <c r="H1355" i="1"/>
  <c r="D1355" i="1"/>
  <c r="C1355" i="1"/>
  <c r="G1355" i="1" s="1"/>
  <c r="H1354" i="1"/>
  <c r="D1354" i="1"/>
  <c r="C1354" i="1"/>
  <c r="G1354" i="1" s="1"/>
  <c r="D1353" i="1"/>
  <c r="C1353" i="1"/>
  <c r="D1352" i="1"/>
  <c r="C1352" i="1"/>
  <c r="H1351" i="1"/>
  <c r="D1351" i="1"/>
  <c r="C1351" i="1"/>
  <c r="G1351" i="1" s="1"/>
  <c r="H1350" i="1"/>
  <c r="D1350" i="1"/>
  <c r="C1350" i="1"/>
  <c r="G1350" i="1" s="1"/>
  <c r="D1349" i="1"/>
  <c r="C1349" i="1"/>
  <c r="D1348" i="1"/>
  <c r="C1348" i="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H1328" i="1"/>
  <c r="D1328" i="1"/>
  <c r="C1328" i="1"/>
  <c r="G1328" i="1" s="1"/>
  <c r="H1327" i="1"/>
  <c r="D1327" i="1"/>
  <c r="C1327" i="1"/>
  <c r="G1327" i="1" s="1"/>
  <c r="D1326" i="1"/>
  <c r="C1326" i="1"/>
  <c r="D1325" i="1"/>
  <c r="C1325" i="1"/>
  <c r="H1324" i="1"/>
  <c r="D1324" i="1"/>
  <c r="C1324" i="1"/>
  <c r="G1324" i="1" s="1"/>
  <c r="H1323" i="1"/>
  <c r="D1323" i="1"/>
  <c r="C1323" i="1"/>
  <c r="G1323" i="1" s="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G1039" i="1"/>
  <c r="D1039" i="1"/>
  <c r="C1039" i="1"/>
  <c r="H1039" i="1" s="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30" i="1" s="1"/>
  <c r="H1029" i="1"/>
  <c r="G1029" i="1"/>
  <c r="D1029" i="1"/>
  <c r="C1029" i="1"/>
  <c r="D1028" i="1"/>
  <c r="C1028" i="1"/>
  <c r="H1028" i="1" s="1"/>
  <c r="H1027" i="1"/>
  <c r="G1027" i="1"/>
  <c r="D1027" i="1"/>
  <c r="C1027" i="1"/>
  <c r="H1026" i="1"/>
  <c r="G1026" i="1"/>
  <c r="D1026" i="1"/>
  <c r="C1026" i="1"/>
  <c r="D1025" i="1"/>
  <c r="H1025" i="1" s="1"/>
  <c r="C1025" i="1"/>
  <c r="H1024" i="1"/>
  <c r="G1024" i="1"/>
  <c r="D1024" i="1"/>
  <c r="C1024" i="1"/>
  <c r="H1022" i="1"/>
  <c r="G1022" i="1"/>
  <c r="D1022" i="1"/>
  <c r="C1022" i="1"/>
  <c r="H1021" i="1"/>
  <c r="G1021" i="1"/>
  <c r="D1021" i="1"/>
  <c r="C1021" i="1"/>
  <c r="H1020" i="1"/>
  <c r="G1020" i="1"/>
  <c r="D1020" i="1"/>
  <c r="C1020" i="1"/>
  <c r="H1019" i="1"/>
  <c r="G1019" i="1"/>
  <c r="D1019" i="1"/>
  <c r="C1019" i="1"/>
  <c r="H1018" i="1"/>
  <c r="D1018" i="1"/>
  <c r="C1018" i="1"/>
  <c r="G1018" i="1" s="1"/>
  <c r="H1017" i="1"/>
  <c r="G1017" i="1"/>
  <c r="D1017" i="1"/>
  <c r="C1017" i="1"/>
  <c r="H1016" i="1"/>
  <c r="G1016" i="1"/>
  <c r="D1016" i="1"/>
  <c r="C1016" i="1"/>
  <c r="H1015" i="1"/>
  <c r="G1015" i="1"/>
  <c r="D1015" i="1"/>
  <c r="C1015" i="1"/>
  <c r="D1014" i="1"/>
  <c r="G1014" i="1" s="1"/>
  <c r="C1014" i="1"/>
  <c r="C1013" i="1"/>
  <c r="D1012" i="1"/>
  <c r="G1012" i="1" s="1"/>
  <c r="C1012" i="1"/>
  <c r="H1011" i="1"/>
  <c r="G1011" i="1"/>
  <c r="D1011" i="1"/>
  <c r="C1011" i="1"/>
  <c r="H1010" i="1"/>
  <c r="G1010" i="1"/>
  <c r="D1010" i="1"/>
  <c r="C1010" i="1"/>
  <c r="H1009" i="1"/>
  <c r="G1009" i="1"/>
  <c r="D1009" i="1"/>
  <c r="C1009" i="1"/>
  <c r="D1008" i="1"/>
  <c r="G1008" i="1" s="1"/>
  <c r="C1008" i="1"/>
  <c r="D1007" i="1"/>
  <c r="D1006" i="1"/>
  <c r="C1006" i="1"/>
  <c r="H1006" i="1" s="1"/>
  <c r="H1005" i="1"/>
  <c r="G1005" i="1"/>
  <c r="D1005" i="1"/>
  <c r="C1005" i="1"/>
  <c r="D1004" i="1"/>
  <c r="C1004" i="1"/>
  <c r="H1004" i="1" s="1"/>
  <c r="D1003" i="1"/>
  <c r="C1003" i="1"/>
  <c r="H1003" i="1" s="1"/>
  <c r="D1002" i="1"/>
  <c r="C1002" i="1"/>
  <c r="H1002" i="1" s="1"/>
  <c r="H1001" i="1"/>
  <c r="G1001" i="1"/>
  <c r="D1001" i="1"/>
  <c r="C1001" i="1"/>
  <c r="D1000" i="1"/>
  <c r="C1000" i="1"/>
  <c r="H1000" i="1" s="1"/>
  <c r="D999" i="1"/>
  <c r="C999" i="1"/>
  <c r="H999" i="1" s="1"/>
  <c r="D998" i="1"/>
  <c r="C998" i="1"/>
  <c r="H998" i="1" s="1"/>
  <c r="C997" i="1"/>
  <c r="H996" i="1"/>
  <c r="D996" i="1"/>
  <c r="C996" i="1"/>
  <c r="G996" i="1" s="1"/>
  <c r="D995" i="1"/>
  <c r="C995" i="1"/>
  <c r="H995" i="1" s="1"/>
  <c r="D994" i="1"/>
  <c r="G994" i="1" s="1"/>
  <c r="C994" i="1"/>
  <c r="H994" i="1" s="1"/>
  <c r="D993" i="1"/>
  <c r="C993" i="1"/>
  <c r="H993" i="1" s="1"/>
  <c r="H992" i="1"/>
  <c r="G992" i="1"/>
  <c r="D992" i="1"/>
  <c r="C992" i="1"/>
  <c r="D989" i="1"/>
  <c r="C989" i="1"/>
  <c r="D988" i="1"/>
  <c r="H988" i="1" s="1"/>
  <c r="C988" i="1"/>
  <c r="D987" i="1"/>
  <c r="H987" i="1" s="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D705" i="1"/>
  <c r="H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D670" i="1"/>
  <c r="H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C645" i="1"/>
  <c r="H644" i="1"/>
  <c r="G644" i="1"/>
  <c r="D644" i="1"/>
  <c r="C644" i="1"/>
  <c r="H643" i="1"/>
  <c r="G643" i="1"/>
  <c r="D643" i="1"/>
  <c r="C643" i="1"/>
  <c r="H642" i="1"/>
  <c r="G642" i="1"/>
  <c r="D642" i="1"/>
  <c r="C642" i="1"/>
  <c r="H641" i="1"/>
  <c r="G641" i="1"/>
  <c r="D641" i="1"/>
  <c r="C641"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C411" i="1"/>
  <c r="D406" i="1"/>
  <c r="G406" i="1" s="1"/>
  <c r="C406" i="1"/>
  <c r="D405" i="1"/>
  <c r="C405" i="1"/>
  <c r="H404" i="1"/>
  <c r="D404" i="1"/>
  <c r="G404" i="1" s="1"/>
  <c r="C404" i="1"/>
  <c r="H401" i="1"/>
  <c r="G401" i="1"/>
  <c r="D401" i="1"/>
  <c r="C401" i="1"/>
  <c r="H400" i="1"/>
  <c r="G400" i="1"/>
  <c r="D400" i="1"/>
  <c r="C400" i="1"/>
  <c r="H399" i="1"/>
  <c r="G399" i="1"/>
  <c r="D399" i="1"/>
  <c r="C399" i="1"/>
  <c r="H398" i="1"/>
  <c r="D398" i="1"/>
  <c r="G398" i="1" s="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D291" i="1"/>
  <c r="G291" i="1" s="1"/>
  <c r="C291" i="1"/>
  <c r="H290" i="1"/>
  <c r="G290" i="1"/>
  <c r="D290" i="1"/>
  <c r="C290" i="1"/>
  <c r="H289" i="1"/>
  <c r="G289" i="1"/>
  <c r="D289" i="1"/>
  <c r="C289" i="1"/>
  <c r="D288" i="1"/>
  <c r="H288" i="1" s="1"/>
  <c r="C288" i="1"/>
  <c r="D284" i="1"/>
  <c r="G284" i="1" s="1"/>
  <c r="C284" i="1"/>
  <c r="D283" i="1"/>
  <c r="H283" i="1" s="1"/>
  <c r="C283" i="1"/>
  <c r="D282" i="1"/>
  <c r="H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8" i="1"/>
  <c r="G258" i="1"/>
  <c r="D258" i="1"/>
  <c r="C258" i="1"/>
  <c r="H257" i="1"/>
  <c r="D257" i="1"/>
  <c r="G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D209" i="1"/>
  <c r="H209" i="1" s="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D184" i="1"/>
  <c r="G184" i="1" s="1"/>
  <c r="C184" i="1"/>
  <c r="H183" i="1"/>
  <c r="G183" i="1"/>
  <c r="D183" i="1"/>
  <c r="C183" i="1"/>
  <c r="H182" i="1"/>
  <c r="G182" i="1"/>
  <c r="D182" i="1"/>
  <c r="C182" i="1"/>
  <c r="H181" i="1"/>
  <c r="D181" i="1"/>
  <c r="G181" i="1" s="1"/>
  <c r="C181" i="1"/>
  <c r="H180" i="1"/>
  <c r="G180" i="1"/>
  <c r="D180" i="1"/>
  <c r="C180" i="1"/>
  <c r="D179" i="1"/>
  <c r="H179" i="1" s="1"/>
  <c r="C179" i="1"/>
  <c r="D178" i="1"/>
  <c r="H178" i="1" s="1"/>
  <c r="C178" i="1"/>
  <c r="H177" i="1"/>
  <c r="G177" i="1"/>
  <c r="D177" i="1"/>
  <c r="C177" i="1"/>
  <c r="H176" i="1"/>
  <c r="D176" i="1"/>
  <c r="G176" i="1" s="1"/>
  <c r="C176" i="1"/>
  <c r="H175" i="1"/>
  <c r="G175" i="1"/>
  <c r="D175" i="1"/>
  <c r="C175" i="1"/>
  <c r="H174" i="1"/>
  <c r="G174" i="1"/>
  <c r="D174" i="1"/>
  <c r="C174" i="1"/>
  <c r="C173" i="1"/>
  <c r="H172" i="1"/>
  <c r="G172" i="1"/>
  <c r="D172" i="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G163" i="1"/>
  <c r="D163" i="1"/>
  <c r="C163" i="1"/>
  <c r="H162" i="1"/>
  <c r="G162" i="1"/>
  <c r="D162" i="1"/>
  <c r="C162" i="1"/>
  <c r="H161" i="1"/>
  <c r="D161" i="1"/>
  <c r="G161" i="1" s="1"/>
  <c r="C161" i="1"/>
  <c r="C160" i="1"/>
  <c r="H158" i="1"/>
  <c r="D158" i="1"/>
  <c r="G158" i="1" s="1"/>
  <c r="C158" i="1"/>
  <c r="H157" i="1"/>
  <c r="D157" i="1"/>
  <c r="G157" i="1" s="1"/>
  <c r="C157" i="1"/>
  <c r="H156" i="1"/>
  <c r="G156" i="1"/>
  <c r="D156" i="1"/>
  <c r="C156" i="1"/>
  <c r="D155" i="1"/>
  <c r="G155" i="1" s="1"/>
  <c r="C155" i="1"/>
  <c r="H154" i="1"/>
  <c r="G154" i="1"/>
  <c r="D154" i="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D129" i="1"/>
  <c r="H128" i="1"/>
  <c r="G128" i="1"/>
  <c r="D128" i="1"/>
  <c r="C128" i="1"/>
  <c r="H127" i="1"/>
  <c r="G127" i="1"/>
  <c r="D127" i="1"/>
  <c r="C127" i="1"/>
  <c r="H126" i="1"/>
  <c r="D126" i="1"/>
  <c r="G126" i="1" s="1"/>
  <c r="C126" i="1"/>
  <c r="H125" i="1"/>
  <c r="D125" i="1"/>
  <c r="G125" i="1" s="1"/>
  <c r="C125" i="1"/>
  <c r="H124" i="1"/>
  <c r="G124" i="1"/>
  <c r="D124" i="1"/>
  <c r="C124" i="1"/>
  <c r="H123" i="1"/>
  <c r="D123" i="1"/>
  <c r="G123" i="1" s="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987" i="1" l="1"/>
  <c r="C412" i="1"/>
  <c r="D643" i="4"/>
  <c r="F643" i="4" s="1"/>
  <c r="F416" i="4"/>
  <c r="G1578" i="1"/>
  <c r="F149" i="5"/>
  <c r="E283" i="9"/>
  <c r="B283" i="9" s="1"/>
  <c r="E286" i="9"/>
  <c r="B286" i="9" s="1"/>
  <c r="D1475" i="1"/>
  <c r="H1475" i="1" s="1"/>
  <c r="J1476" i="1"/>
  <c r="D1469" i="1"/>
  <c r="H1470" i="1"/>
  <c r="H1471" i="1"/>
  <c r="J1462" i="1"/>
  <c r="G1446" i="1"/>
  <c r="H1446" i="1"/>
  <c r="I1446" i="1" s="1"/>
  <c r="E297" i="9"/>
  <c r="E300" i="9"/>
  <c r="B300" i="9" s="1"/>
  <c r="E302" i="9"/>
  <c r="B302" i="9" s="1"/>
  <c r="G1492" i="1"/>
  <c r="F215" i="9"/>
  <c r="B215" i="9" s="1"/>
  <c r="H102" i="1"/>
  <c r="G102" i="1"/>
  <c r="D108" i="1"/>
  <c r="F112" i="4"/>
  <c r="G113" i="1"/>
  <c r="H405" i="1"/>
  <c r="C637" i="1"/>
  <c r="G405" i="1"/>
  <c r="H406" i="1"/>
  <c r="G1414" i="1"/>
  <c r="G632" i="1"/>
  <c r="G1503" i="1"/>
  <c r="C1501" i="1"/>
  <c r="G1501" i="1" s="1"/>
  <c r="E273" i="9"/>
  <c r="B273" i="9" s="1"/>
  <c r="E23" i="9"/>
  <c r="B23" i="9" s="1"/>
  <c r="E275" i="9"/>
  <c r="B275" i="9" s="1"/>
  <c r="G1460" i="1"/>
  <c r="I1460" i="1" s="1"/>
  <c r="D1408" i="1"/>
  <c r="I27" i="3"/>
  <c r="H1414" i="1"/>
  <c r="F118" i="6"/>
  <c r="G1579" i="1"/>
  <c r="G1576" i="1"/>
  <c r="G1568" i="1"/>
  <c r="G1567" i="1"/>
  <c r="G1564" i="1"/>
  <c r="G1563" i="1"/>
  <c r="G1562" i="1"/>
  <c r="H1560" i="1"/>
  <c r="G1555" i="1"/>
  <c r="G1559" i="1"/>
  <c r="G1550" i="1"/>
  <c r="G1536" i="1"/>
  <c r="G1535" i="1"/>
  <c r="G1534" i="1"/>
  <c r="G1531" i="1"/>
  <c r="G1530" i="1"/>
  <c r="H1528" i="1"/>
  <c r="G1527" i="1"/>
  <c r="D49" i="8"/>
  <c r="C1524" i="1" s="1"/>
  <c r="G1526" i="1"/>
  <c r="G1523" i="1"/>
  <c r="G1522" i="1"/>
  <c r="H1519" i="1"/>
  <c r="G1520" i="1"/>
  <c r="G1510" i="1"/>
  <c r="G1499" i="1"/>
  <c r="G1507" i="1"/>
  <c r="G1504" i="1"/>
  <c r="G1491" i="1"/>
  <c r="G1486" i="1"/>
  <c r="G1484" i="1"/>
  <c r="G1483" i="1"/>
  <c r="G1480" i="1"/>
  <c r="G1475" i="1"/>
  <c r="G1476" i="1"/>
  <c r="H1476" i="1"/>
  <c r="D38" i="7"/>
  <c r="J1471" i="1"/>
  <c r="G1470" i="1"/>
  <c r="G1471" i="1"/>
  <c r="J1468" i="1"/>
  <c r="H1467" i="1"/>
  <c r="I1467" i="1" s="1"/>
  <c r="G1467" i="1"/>
  <c r="G1465" i="1"/>
  <c r="I1465" i="1" s="1"/>
  <c r="J1463" i="1"/>
  <c r="H1463" i="1"/>
  <c r="I1463" i="1" s="1"/>
  <c r="G1463" i="1"/>
  <c r="E22" i="7"/>
  <c r="D1454" i="1"/>
  <c r="G1454" i="1" s="1"/>
  <c r="J1458" i="1"/>
  <c r="J1456" i="1"/>
  <c r="G1456" i="1"/>
  <c r="I1456" i="1" s="1"/>
  <c r="J1455" i="1"/>
  <c r="D22" i="7"/>
  <c r="C1453" i="1" s="1"/>
  <c r="H1452" i="1"/>
  <c r="G1452" i="1"/>
  <c r="I1452" i="1" s="1"/>
  <c r="J1449" i="1"/>
  <c r="G1445" i="1"/>
  <c r="J1446" i="1"/>
  <c r="D6" i="7"/>
  <c r="C1437" i="1" s="1"/>
  <c r="E6" i="7"/>
  <c r="D1437" i="1" s="1"/>
  <c r="E27" i="9"/>
  <c r="B27" i="9" s="1"/>
  <c r="E293" i="9"/>
  <c r="B293" i="9" s="1"/>
  <c r="D258" i="5"/>
  <c r="F259" i="5"/>
  <c r="E245" i="5"/>
  <c r="D1222" i="1" s="1"/>
  <c r="F250" i="5"/>
  <c r="F246" i="5"/>
  <c r="E281" i="9"/>
  <c r="B281" i="9" s="1"/>
  <c r="D245" i="5"/>
  <c r="F239" i="5"/>
  <c r="E292" i="9"/>
  <c r="B292" i="9" s="1"/>
  <c r="D146" i="5"/>
  <c r="C1124" i="1" s="1"/>
  <c r="F118" i="5"/>
  <c r="F119" i="5"/>
  <c r="E285" i="9"/>
  <c r="B285" i="9" s="1"/>
  <c r="F63" i="5"/>
  <c r="G1033" i="1"/>
  <c r="G1030" i="1"/>
  <c r="G1032" i="1"/>
  <c r="G1028" i="1"/>
  <c r="G1025" i="1"/>
  <c r="H1023" i="1"/>
  <c r="G1023" i="1"/>
  <c r="F45" i="5"/>
  <c r="G1013" i="1"/>
  <c r="H1013" i="1"/>
  <c r="H1014" i="1"/>
  <c r="F35" i="5"/>
  <c r="H1012" i="1"/>
  <c r="H1008" i="1"/>
  <c r="C1007" i="1"/>
  <c r="G1006" i="1"/>
  <c r="G1004" i="1"/>
  <c r="G1003" i="1"/>
  <c r="G1002" i="1"/>
  <c r="G1000" i="1"/>
  <c r="H997" i="1"/>
  <c r="E12" i="5"/>
  <c r="D990" i="1" s="1"/>
  <c r="G999" i="1"/>
  <c r="F19" i="5"/>
  <c r="G997" i="1"/>
  <c r="G998" i="1"/>
  <c r="D991" i="1"/>
  <c r="H991" i="1"/>
  <c r="G995" i="1"/>
  <c r="F13" i="5"/>
  <c r="G991" i="1"/>
  <c r="G993" i="1"/>
  <c r="G989" i="1"/>
  <c r="H989" i="1"/>
  <c r="F8" i="5"/>
  <c r="G988" i="1"/>
  <c r="H986" i="1"/>
  <c r="G986" i="1"/>
  <c r="E295" i="9"/>
  <c r="B295" i="9" s="1"/>
  <c r="E33" i="9"/>
  <c r="B33" i="9" s="1"/>
  <c r="E32" i="9"/>
  <c r="B32" i="9" s="1"/>
  <c r="G711" i="1"/>
  <c r="G710" i="1"/>
  <c r="G709" i="1"/>
  <c r="E40" i="9"/>
  <c r="B40" i="9" s="1"/>
  <c r="G705" i="1"/>
  <c r="G703" i="1"/>
  <c r="G687" i="1"/>
  <c r="G671" i="1"/>
  <c r="G670" i="1"/>
  <c r="G645" i="1"/>
  <c r="H645" i="1"/>
  <c r="F652" i="4"/>
  <c r="D397" i="1"/>
  <c r="F383" i="4"/>
  <c r="G358" i="1"/>
  <c r="G364" i="1"/>
  <c r="G365" i="1"/>
  <c r="E350" i="4"/>
  <c r="D345" i="1" s="1"/>
  <c r="F363" i="4"/>
  <c r="G351" i="1"/>
  <c r="G354" i="1"/>
  <c r="G413" i="1"/>
  <c r="F418" i="4"/>
  <c r="G412" i="1"/>
  <c r="H412" i="1"/>
  <c r="E644" i="4"/>
  <c r="D638" i="1" s="1"/>
  <c r="H638" i="1" s="1"/>
  <c r="F417" i="4"/>
  <c r="G288" i="1"/>
  <c r="D411" i="1"/>
  <c r="G282" i="1"/>
  <c r="G281" i="1"/>
  <c r="G283" i="1"/>
  <c r="H284" i="1"/>
  <c r="G260" i="1"/>
  <c r="G262" i="1"/>
  <c r="D255" i="1"/>
  <c r="E69" i="9"/>
  <c r="B69" i="9" s="1"/>
  <c r="E252" i="4"/>
  <c r="D248" i="1" s="1"/>
  <c r="G210" i="1"/>
  <c r="E196" i="4"/>
  <c r="D192" i="1" s="1"/>
  <c r="E57" i="9"/>
  <c r="B57" i="9" s="1"/>
  <c r="G209" i="1"/>
  <c r="D206" i="1"/>
  <c r="H184" i="1"/>
  <c r="E47" i="9"/>
  <c r="B47" i="9" s="1"/>
  <c r="F222" i="9"/>
  <c r="B222" i="9" s="1"/>
  <c r="E46" i="9"/>
  <c r="B46" i="9" s="1"/>
  <c r="E44" i="9"/>
  <c r="B44" i="9" s="1"/>
  <c r="F220" i="9"/>
  <c r="G179" i="1"/>
  <c r="E43" i="9"/>
  <c r="B43" i="9" s="1"/>
  <c r="G178" i="1"/>
  <c r="D173" i="1"/>
  <c r="G173" i="1" s="1"/>
  <c r="G165" i="1"/>
  <c r="E163" i="4"/>
  <c r="D159" i="1" s="1"/>
  <c r="D160" i="1"/>
  <c r="F159" i="4"/>
  <c r="H155" i="1"/>
  <c r="E152" i="4"/>
  <c r="D148" i="1" s="1"/>
  <c r="F218" i="9"/>
  <c r="B218" i="9" s="1"/>
  <c r="G150" i="1"/>
  <c r="G149" i="1"/>
  <c r="H130" i="1"/>
  <c r="F134" i="4"/>
  <c r="G64" i="1"/>
  <c r="G65" i="1"/>
  <c r="E50" i="4"/>
  <c r="D46" i="1" s="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1385" i="1"/>
  <c r="H1385" i="1"/>
  <c r="G1388" i="1"/>
  <c r="H1388" i="1"/>
  <c r="G1393" i="1"/>
  <c r="H1393" i="1"/>
  <c r="G1396" i="1"/>
  <c r="H1396" i="1"/>
  <c r="G1401" i="1"/>
  <c r="H1401" i="1"/>
  <c r="G1404" i="1"/>
  <c r="H1404" i="1"/>
  <c r="G1409" i="1"/>
  <c r="H1409" i="1"/>
  <c r="G1412" i="1"/>
  <c r="H1412" i="1"/>
  <c r="G1417" i="1"/>
  <c r="H1417" i="1"/>
  <c r="G1420" i="1"/>
  <c r="H1420"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G1326" i="1"/>
  <c r="H1326" i="1"/>
  <c r="G1424" i="1"/>
  <c r="H1424" i="1"/>
  <c r="G1429" i="1"/>
  <c r="H1429" i="1"/>
  <c r="G1432" i="1"/>
  <c r="H1432" i="1"/>
  <c r="G1438" i="1"/>
  <c r="H1438" i="1"/>
  <c r="H1440" i="1"/>
  <c r="H1442" i="1"/>
  <c r="H1444" i="1"/>
  <c r="J1447" i="1"/>
  <c r="J1451" i="1"/>
  <c r="J1457" i="1"/>
  <c r="G1333" i="1"/>
  <c r="H1333" i="1"/>
  <c r="G1336" i="1"/>
  <c r="H1336" i="1"/>
  <c r="G1341" i="1"/>
  <c r="H1341" i="1"/>
  <c r="G1344" i="1"/>
  <c r="H1344" i="1"/>
  <c r="G1349" i="1"/>
  <c r="H1349" i="1"/>
  <c r="G1352" i="1"/>
  <c r="H1352" i="1"/>
  <c r="G1357" i="1"/>
  <c r="H1357" i="1"/>
  <c r="G1360" i="1"/>
  <c r="H1360" i="1"/>
  <c r="G1365" i="1"/>
  <c r="H1365" i="1"/>
  <c r="G1368" i="1"/>
  <c r="H1368" i="1"/>
  <c r="G1373" i="1"/>
  <c r="H1373" i="1"/>
  <c r="G1376" i="1"/>
  <c r="H1376" i="1"/>
  <c r="G1381" i="1"/>
  <c r="H1381" i="1"/>
  <c r="G1384" i="1"/>
  <c r="H1384" i="1"/>
  <c r="G1389" i="1"/>
  <c r="H1389" i="1"/>
  <c r="G1392" i="1"/>
  <c r="H1392" i="1"/>
  <c r="G1397" i="1"/>
  <c r="H1397" i="1"/>
  <c r="G1400" i="1"/>
  <c r="H1400" i="1"/>
  <c r="G1405" i="1"/>
  <c r="H1405" i="1"/>
  <c r="G1413" i="1"/>
  <c r="H1413" i="1"/>
  <c r="G1416" i="1"/>
  <c r="H1416" i="1"/>
  <c r="G1421" i="1"/>
  <c r="H1421" i="1"/>
  <c r="J1440" i="1"/>
  <c r="G1440" i="1"/>
  <c r="J1442" i="1"/>
  <c r="G1442" i="1"/>
  <c r="I1442" i="1" s="1"/>
  <c r="J1444" i="1"/>
  <c r="G1444"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G1322" i="1"/>
  <c r="H1322" i="1"/>
  <c r="G1325" i="1"/>
  <c r="H1325" i="1"/>
  <c r="G1425" i="1"/>
  <c r="H1425" i="1"/>
  <c r="G1428" i="1"/>
  <c r="H1428" i="1"/>
  <c r="G1433" i="1"/>
  <c r="H1433" i="1"/>
  <c r="G1439" i="1"/>
  <c r="J1439" i="1"/>
  <c r="H1439" i="1"/>
  <c r="G1441" i="1"/>
  <c r="I1441" i="1" s="1"/>
  <c r="J1441" i="1"/>
  <c r="H1441" i="1"/>
  <c r="G1443" i="1"/>
  <c r="J1443" i="1"/>
  <c r="H1443" i="1"/>
  <c r="H1445" i="1"/>
  <c r="I1448" i="1"/>
  <c r="I1450" i="1"/>
  <c r="H1454" i="1"/>
  <c r="I1458" i="1"/>
  <c r="H1462" i="1"/>
  <c r="G1462" i="1"/>
  <c r="H1472" i="1"/>
  <c r="G1472" i="1"/>
  <c r="H1482" i="1"/>
  <c r="G1482" i="1"/>
  <c r="H1521" i="1"/>
  <c r="G1521" i="1"/>
  <c r="H1525" i="1"/>
  <c r="G1525" i="1"/>
  <c r="H1529" i="1"/>
  <c r="G1529" i="1"/>
  <c r="G1538" i="1"/>
  <c r="H1542" i="1"/>
  <c r="G1542" i="1"/>
  <c r="J1445" i="1"/>
  <c r="H1468" i="1"/>
  <c r="G1468" i="1"/>
  <c r="H1479" i="1"/>
  <c r="G1479" i="1"/>
  <c r="H1501" i="1"/>
  <c r="H1505" i="1"/>
  <c r="G1505" i="1"/>
  <c r="H1577" i="1"/>
  <c r="G1577" i="1"/>
  <c r="H1447" i="1"/>
  <c r="G1447" i="1"/>
  <c r="H1449" i="1"/>
  <c r="G1449" i="1"/>
  <c r="H1451" i="1"/>
  <c r="G1451" i="1"/>
  <c r="H1455" i="1"/>
  <c r="G1455" i="1"/>
  <c r="H1457" i="1"/>
  <c r="G1457" i="1"/>
  <c r="I1457" i="1" s="1"/>
  <c r="H1459" i="1"/>
  <c r="G1459" i="1"/>
  <c r="I1459" i="1" s="1"/>
  <c r="H1466" i="1"/>
  <c r="G1466" i="1"/>
  <c r="I1466" i="1" s="1"/>
  <c r="H1477" i="1"/>
  <c r="G1477" i="1"/>
  <c r="H1497" i="1"/>
  <c r="G1497" i="1"/>
  <c r="H1502" i="1"/>
  <c r="G1502" i="1"/>
  <c r="H1557" i="1"/>
  <c r="G1557" i="1"/>
  <c r="H1561" i="1"/>
  <c r="G1561" i="1"/>
  <c r="H1574" i="1"/>
  <c r="G1574" i="1"/>
  <c r="H1464" i="1"/>
  <c r="G1464" i="1"/>
  <c r="I1464" i="1" s="1"/>
  <c r="H1474" i="1"/>
  <c r="G1474" i="1"/>
  <c r="I1474" i="1" s="1"/>
  <c r="H1481" i="1"/>
  <c r="G1481" i="1"/>
  <c r="H1485" i="1"/>
  <c r="G1485" i="1"/>
  <c r="H1498" i="1"/>
  <c r="G1498" i="1"/>
  <c r="H1541" i="1"/>
  <c r="G1541" i="1"/>
  <c r="H1545" i="1"/>
  <c r="G1545" i="1"/>
  <c r="G1554" i="1"/>
  <c r="H1558" i="1"/>
  <c r="G1558" i="1"/>
  <c r="J1460" i="1"/>
  <c r="H1489" i="1"/>
  <c r="G1489" i="1"/>
  <c r="H1509" i="1"/>
  <c r="G1509" i="1"/>
  <c r="H1533" i="1"/>
  <c r="G1533" i="1"/>
  <c r="H1549" i="1"/>
  <c r="G1549" i="1"/>
  <c r="H1565" i="1"/>
  <c r="G1565" i="1"/>
  <c r="F17" i="4"/>
  <c r="D7" i="4"/>
  <c r="F54" i="4"/>
  <c r="D224" i="4"/>
  <c r="F312" i="4"/>
  <c r="E311" i="4"/>
  <c r="D306" i="1" s="1"/>
  <c r="H1461" i="1"/>
  <c r="G1461" i="1"/>
  <c r="I1471" i="1"/>
  <c r="I1473" i="1"/>
  <c r="I1476" i="1"/>
  <c r="I1478" i="1"/>
  <c r="H1493" i="1"/>
  <c r="G1493" i="1"/>
  <c r="H1513" i="1"/>
  <c r="G1513" i="1"/>
  <c r="H1537" i="1"/>
  <c r="G1537" i="1"/>
  <c r="H1553" i="1"/>
  <c r="G1553" i="1"/>
  <c r="H1569" i="1"/>
  <c r="G1569" i="1"/>
  <c r="D50" i="4"/>
  <c r="F106" i="4"/>
  <c r="D133" i="4"/>
  <c r="F188" i="4"/>
  <c r="D215" i="4"/>
  <c r="D263" i="4"/>
  <c r="F264" i="4"/>
  <c r="E299" i="4"/>
  <c r="E528" i="4"/>
  <c r="F69" i="5"/>
  <c r="H1573" i="1"/>
  <c r="G1573" i="1"/>
  <c r="F125" i="4"/>
  <c r="D124" i="4"/>
  <c r="F153" i="4"/>
  <c r="D152" i="4"/>
  <c r="F311" i="4"/>
  <c r="E635" i="4"/>
  <c r="D629" i="1" s="1"/>
  <c r="F45" i="4"/>
  <c r="D44" i="4"/>
  <c r="F169" i="4"/>
  <c r="D163" i="4"/>
  <c r="F197" i="4"/>
  <c r="D196" i="4"/>
  <c r="H307" i="9"/>
  <c r="E176" i="5"/>
  <c r="D299" i="4"/>
  <c r="D351" i="4"/>
  <c r="D580" i="4"/>
  <c r="D528" i="4" s="1"/>
  <c r="E643" i="4"/>
  <c r="D637" i="1" s="1"/>
  <c r="D12" i="5"/>
  <c r="F70" i="5"/>
  <c r="D78" i="5"/>
  <c r="D68" i="5" s="1"/>
  <c r="D190" i="5"/>
  <c r="E238" i="5"/>
  <c r="D35" i="6"/>
  <c r="F36" i="6"/>
  <c r="D421" i="4"/>
  <c r="F495" i="4"/>
  <c r="F603" i="4"/>
  <c r="F180" i="5"/>
  <c r="D177" i="5"/>
  <c r="D206" i="5"/>
  <c r="F207" i="5"/>
  <c r="F5" i="6"/>
  <c r="E35" i="6"/>
  <c r="D114" i="6"/>
  <c r="D129" i="6"/>
  <c r="F130" i="6"/>
  <c r="E141" i="6"/>
  <c r="D42" i="8"/>
  <c r="D238" i="5"/>
  <c r="E93" i="9"/>
  <c r="B93" i="9" s="1"/>
  <c r="B98" i="9"/>
  <c r="E101" i="9"/>
  <c r="B101" i="9" s="1"/>
  <c r="E146" i="5"/>
  <c r="D1124" i="1" s="1"/>
  <c r="G1124" i="1" s="1"/>
  <c r="E290" i="9"/>
  <c r="B29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88" i="9"/>
  <c r="E188" i="9" s="1"/>
  <c r="B188" i="9" s="1"/>
  <c r="G165" i="9"/>
  <c r="G164" i="9"/>
  <c r="E164" i="9" s="1"/>
  <c r="B164" i="9" s="1"/>
  <c r="G163" i="9"/>
  <c r="E163" i="9" s="1"/>
  <c r="B163" i="9" s="1"/>
  <c r="G162" i="9"/>
  <c r="E162" i="9" s="1"/>
  <c r="B162" i="9" s="1"/>
  <c r="G161" i="9"/>
  <c r="E161" i="9" s="1"/>
  <c r="B161" i="9" s="1"/>
  <c r="G189" i="9"/>
  <c r="E189" i="9" s="1"/>
  <c r="B189"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1" i="9"/>
  <c r="E191" i="9" s="1"/>
  <c r="B191" i="9" s="1"/>
  <c r="G187" i="9"/>
  <c r="E187" i="9" s="1"/>
  <c r="B187" i="9" s="1"/>
  <c r="G166" i="9"/>
  <c r="E166" i="9" s="1"/>
  <c r="B166" i="9" s="1"/>
  <c r="H165" i="9"/>
  <c r="I10" i="9"/>
  <c r="B267" i="9"/>
  <c r="B268" i="9"/>
  <c r="E291" i="9"/>
  <c r="B291" i="9" s="1"/>
  <c r="B297" i="9"/>
  <c r="F217" i="9"/>
  <c r="B217" i="9" s="1"/>
  <c r="F229" i="9"/>
  <c r="B229" i="9" s="1"/>
  <c r="B234" i="9"/>
  <c r="B242" i="9"/>
  <c r="F245" i="9"/>
  <c r="B245" i="9" s="1"/>
  <c r="B250" i="9"/>
  <c r="F261" i="9"/>
  <c r="B261" i="9" s="1"/>
  <c r="B220" i="9"/>
  <c r="F225" i="9"/>
  <c r="B225" i="9" s="1"/>
  <c r="B232" i="9"/>
  <c r="B240" i="9"/>
  <c r="B248" i="9"/>
  <c r="B256" i="9"/>
  <c r="B263" i="9"/>
  <c r="B264" i="9"/>
  <c r="B271" i="9"/>
  <c r="E282" i="9"/>
  <c r="B282" i="9" s="1"/>
  <c r="E287" i="9"/>
  <c r="B287" i="9" s="1"/>
  <c r="E299" i="9"/>
  <c r="B299" i="9" s="1"/>
  <c r="F233" i="9"/>
  <c r="B233" i="9" s="1"/>
  <c r="H108" i="1" l="1"/>
  <c r="G108" i="1"/>
  <c r="E5" i="7"/>
  <c r="I29" i="3" s="1"/>
  <c r="I1444" i="1"/>
  <c r="H1437" i="1"/>
  <c r="I1440" i="1"/>
  <c r="D5" i="7"/>
  <c r="H29" i="3" s="1"/>
  <c r="D141" i="6"/>
  <c r="F141" i="6" s="1"/>
  <c r="D43" i="8"/>
  <c r="G313" i="9" s="1"/>
  <c r="E313" i="9" s="1"/>
  <c r="B313" i="9" s="1"/>
  <c r="G1524" i="1"/>
  <c r="H1524" i="1"/>
  <c r="H19" i="9"/>
  <c r="E19" i="9" s="1"/>
  <c r="B19" i="9" s="1"/>
  <c r="I1477" i="1"/>
  <c r="H31" i="3"/>
  <c r="C1469" i="1"/>
  <c r="I1472" i="1"/>
  <c r="I1462" i="1"/>
  <c r="I30" i="3"/>
  <c r="D1453" i="1"/>
  <c r="G1453" i="1" s="1"/>
  <c r="H30" i="3"/>
  <c r="I1455" i="1"/>
  <c r="I1451" i="1"/>
  <c r="I1449" i="1"/>
  <c r="I1447" i="1"/>
  <c r="G1437" i="1"/>
  <c r="I1439" i="1"/>
  <c r="F258" i="5"/>
  <c r="C1235" i="1"/>
  <c r="F245" i="5"/>
  <c r="C1222" i="1"/>
  <c r="G1007" i="1"/>
  <c r="H1007" i="1"/>
  <c r="E7" i="5"/>
  <c r="H397" i="1"/>
  <c r="G397" i="1"/>
  <c r="F644" i="4"/>
  <c r="G638" i="1"/>
  <c r="H411" i="1"/>
  <c r="G411" i="1"/>
  <c r="F252" i="4"/>
  <c r="G248" i="1"/>
  <c r="H248" i="1"/>
  <c r="G255" i="1"/>
  <c r="H255" i="1"/>
  <c r="G206" i="1"/>
  <c r="H206" i="1"/>
  <c r="H173" i="1"/>
  <c r="E151" i="4"/>
  <c r="G160" i="1"/>
  <c r="H160" i="1"/>
  <c r="E6" i="4"/>
  <c r="D2" i="1" s="1"/>
  <c r="H21" i="3"/>
  <c r="C1046" i="1"/>
  <c r="F528" i="4"/>
  <c r="C522" i="1"/>
  <c r="G310" i="9"/>
  <c r="E310" i="9" s="1"/>
  <c r="B310" i="9" s="1"/>
  <c r="F206" i="5"/>
  <c r="C1183" i="1"/>
  <c r="E237" i="5"/>
  <c r="E175" i="5" s="1"/>
  <c r="D1152" i="1" s="1"/>
  <c r="D1215" i="1"/>
  <c r="F196" i="4"/>
  <c r="C192" i="1"/>
  <c r="F44" i="4"/>
  <c r="C40" i="1"/>
  <c r="G315" i="9"/>
  <c r="E315" i="9" s="1"/>
  <c r="E636" i="4"/>
  <c r="D630" i="1" s="1"/>
  <c r="D522" i="1"/>
  <c r="F215" i="4"/>
  <c r="C211" i="1"/>
  <c r="F50" i="4"/>
  <c r="C46" i="1"/>
  <c r="G306" i="1"/>
  <c r="H306" i="1"/>
  <c r="D6" i="4"/>
  <c r="F7" i="4"/>
  <c r="C3" i="1"/>
  <c r="I1443" i="1"/>
  <c r="H1124" i="1"/>
  <c r="F213" i="9"/>
  <c r="B213" i="9" s="1"/>
  <c r="I34" i="3"/>
  <c r="C1517" i="1"/>
  <c r="F129" i="6"/>
  <c r="C1423" i="1"/>
  <c r="G307" i="9"/>
  <c r="E307" i="9" s="1"/>
  <c r="B307" i="9" s="1"/>
  <c r="D176" i="5"/>
  <c r="F177" i="5"/>
  <c r="C1154" i="1"/>
  <c r="F421" i="4"/>
  <c r="D420" i="4"/>
  <c r="C415" i="1"/>
  <c r="G309" i="9"/>
  <c r="E309" i="9" s="1"/>
  <c r="B309" i="9" s="1"/>
  <c r="F190" i="5"/>
  <c r="C1167" i="1"/>
  <c r="D7" i="5"/>
  <c r="F12" i="5"/>
  <c r="C990" i="1"/>
  <c r="F351" i="4"/>
  <c r="D350" i="4"/>
  <c r="C346" i="1"/>
  <c r="G21" i="9"/>
  <c r="H21" i="9"/>
  <c r="D151" i="4"/>
  <c r="F152" i="4"/>
  <c r="C148" i="1"/>
  <c r="E298" i="4"/>
  <c r="D294" i="1"/>
  <c r="I1468" i="1"/>
  <c r="F238" i="5"/>
  <c r="D237" i="5"/>
  <c r="C1215" i="1"/>
  <c r="F114" i="6"/>
  <c r="H27" i="3"/>
  <c r="C1408" i="1"/>
  <c r="G317" i="9"/>
  <c r="E317" i="9" s="1"/>
  <c r="F146" i="5"/>
  <c r="G637" i="1"/>
  <c r="H637" i="1"/>
  <c r="D298" i="4"/>
  <c r="F299" i="4"/>
  <c r="C294" i="1"/>
  <c r="F163" i="4"/>
  <c r="C159" i="1"/>
  <c r="E68" i="5"/>
  <c r="F133" i="4"/>
  <c r="C129" i="1"/>
  <c r="F224" i="4"/>
  <c r="C220" i="1"/>
  <c r="E165" i="9"/>
  <c r="B165" i="9" s="1"/>
  <c r="I28" i="3"/>
  <c r="D1435" i="1"/>
  <c r="I25" i="3"/>
  <c r="D1329" i="1"/>
  <c r="F35" i="6"/>
  <c r="H25" i="3"/>
  <c r="C1329" i="1"/>
  <c r="F78" i="5"/>
  <c r="C1056" i="1"/>
  <c r="F580" i="4"/>
  <c r="C574" i="1"/>
  <c r="I22" i="3"/>
  <c r="D1153" i="1"/>
  <c r="F124" i="4"/>
  <c r="C120" i="1"/>
  <c r="F263" i="4"/>
  <c r="C259" i="1"/>
  <c r="I1479" i="1"/>
  <c r="C1435" i="1" l="1"/>
  <c r="H9" i="3" s="1"/>
  <c r="H28" i="3"/>
  <c r="G312" i="9"/>
  <c r="E312" i="9" s="1"/>
  <c r="B312" i="9" s="1"/>
  <c r="K1450" i="9"/>
  <c r="C1518" i="1"/>
  <c r="G1518" i="1" s="1"/>
  <c r="I35" i="3"/>
  <c r="E21" i="9"/>
  <c r="D1436" i="1"/>
  <c r="C1436" i="1"/>
  <c r="H1518" i="1"/>
  <c r="H1469" i="1"/>
  <c r="G1469" i="1"/>
  <c r="H1453" i="1"/>
  <c r="G1235" i="1"/>
  <c r="H1235" i="1"/>
  <c r="H1222" i="1"/>
  <c r="G1222" i="1"/>
  <c r="D985" i="1"/>
  <c r="I20" i="3"/>
  <c r="D147" i="1"/>
  <c r="E289" i="4"/>
  <c r="E291" i="4" s="1"/>
  <c r="D287" i="1" s="1"/>
  <c r="I17" i="3"/>
  <c r="I16" i="3"/>
  <c r="E316" i="9"/>
  <c r="B317" i="9"/>
  <c r="H1056" i="1"/>
  <c r="G1056" i="1"/>
  <c r="G129" i="1"/>
  <c r="H129" i="1"/>
  <c r="G1408" i="1"/>
  <c r="H1408" i="1"/>
  <c r="D289" i="4"/>
  <c r="H17" i="3"/>
  <c r="F151" i="4"/>
  <c r="C147" i="1"/>
  <c r="D408" i="4"/>
  <c r="F350" i="4"/>
  <c r="C345" i="1"/>
  <c r="F7" i="5"/>
  <c r="D6" i="5"/>
  <c r="H20" i="3"/>
  <c r="C985" i="1"/>
  <c r="G415" i="1"/>
  <c r="H415" i="1"/>
  <c r="D412" i="4"/>
  <c r="F6" i="4"/>
  <c r="H16" i="3"/>
  <c r="D290" i="4"/>
  <c r="C2" i="1"/>
  <c r="G40" i="1"/>
  <c r="H40" i="1"/>
  <c r="G120" i="1"/>
  <c r="H120" i="1"/>
  <c r="G294" i="1"/>
  <c r="H294" i="1"/>
  <c r="H1215" i="1"/>
  <c r="G1215" i="1"/>
  <c r="E407" i="4"/>
  <c r="D402" i="1" s="1"/>
  <c r="D293" i="1"/>
  <c r="E408" i="4"/>
  <c r="D403" i="1" s="1"/>
  <c r="E412" i="4"/>
  <c r="H1167" i="1"/>
  <c r="G1167" i="1"/>
  <c r="D635" i="4"/>
  <c r="F420" i="4"/>
  <c r="C414" i="1"/>
  <c r="F176" i="5"/>
  <c r="D175" i="5"/>
  <c r="H22" i="3"/>
  <c r="C1153" i="1"/>
  <c r="H1517" i="1"/>
  <c r="G1517" i="1"/>
  <c r="H11" i="3"/>
  <c r="G211" i="1"/>
  <c r="H211" i="1"/>
  <c r="I23" i="3"/>
  <c r="D1214" i="1"/>
  <c r="G522" i="1"/>
  <c r="H522" i="1"/>
  <c r="H259" i="1"/>
  <c r="G259" i="1"/>
  <c r="G574" i="1"/>
  <c r="H574" i="1"/>
  <c r="G1329" i="1"/>
  <c r="H1329" i="1"/>
  <c r="G220" i="1"/>
  <c r="H220" i="1"/>
  <c r="I21" i="3"/>
  <c r="D1046" i="1"/>
  <c r="H1046" i="1" s="1"/>
  <c r="E6" i="5"/>
  <c r="F237" i="5"/>
  <c r="H23" i="3"/>
  <c r="C1214" i="1"/>
  <c r="G148" i="1"/>
  <c r="H148" i="1"/>
  <c r="B21" i="9"/>
  <c r="H990" i="1"/>
  <c r="G990" i="1"/>
  <c r="H3" i="1"/>
  <c r="G3" i="1"/>
  <c r="G192" i="1"/>
  <c r="H192" i="1"/>
  <c r="H1183" i="1"/>
  <c r="G1183" i="1"/>
  <c r="H1435" i="1"/>
  <c r="F68" i="5"/>
  <c r="H159" i="1"/>
  <c r="G159" i="1"/>
  <c r="F298" i="4"/>
  <c r="D407" i="4"/>
  <c r="C293" i="1"/>
  <c r="G346" i="1"/>
  <c r="H346" i="1"/>
  <c r="H1154" i="1"/>
  <c r="G1154" i="1"/>
  <c r="G1423" i="1"/>
  <c r="H1423" i="1"/>
  <c r="H46" i="1"/>
  <c r="G46" i="1"/>
  <c r="B315" i="9"/>
  <c r="E314" i="9"/>
  <c r="I10" i="3" s="1"/>
  <c r="D636" i="4"/>
  <c r="G1435" i="1" l="1"/>
  <c r="E311" i="9"/>
  <c r="G1436" i="1"/>
  <c r="H1436" i="1"/>
  <c r="E413" i="4"/>
  <c r="E414" i="4" s="1"/>
  <c r="D409" i="1" s="1"/>
  <c r="D285" i="1"/>
  <c r="E290" i="4"/>
  <c r="D286" i="1" s="1"/>
  <c r="G293" i="1"/>
  <c r="H293" i="1"/>
  <c r="H1214" i="1"/>
  <c r="G1214" i="1"/>
  <c r="K3" i="9"/>
  <c r="I9" i="3"/>
  <c r="F175" i="5"/>
  <c r="C1152" i="1"/>
  <c r="F635" i="4"/>
  <c r="C629" i="1"/>
  <c r="G147" i="1"/>
  <c r="H147" i="1"/>
  <c r="F407" i="4"/>
  <c r="C402" i="1"/>
  <c r="G1046" i="1"/>
  <c r="G2" i="1"/>
  <c r="H2" i="1"/>
  <c r="D639" i="4"/>
  <c r="F412" i="4"/>
  <c r="C407" i="1"/>
  <c r="H985" i="1"/>
  <c r="G985" i="1"/>
  <c r="G345" i="1"/>
  <c r="H345" i="1"/>
  <c r="H1153" i="1"/>
  <c r="G1153" i="1"/>
  <c r="G414" i="1"/>
  <c r="H414" i="1"/>
  <c r="C286" i="1"/>
  <c r="F636" i="4"/>
  <c r="C630" i="1"/>
  <c r="H278" i="9"/>
  <c r="D984" i="1"/>
  <c r="N3" i="9"/>
  <c r="I11" i="3"/>
  <c r="E639" i="4"/>
  <c r="D407" i="1"/>
  <c r="G284" i="9"/>
  <c r="E284" i="9" s="1"/>
  <c r="B284" i="9" s="1"/>
  <c r="G278" i="9"/>
  <c r="F6" i="5"/>
  <c r="C984" i="1"/>
  <c r="F408" i="4"/>
  <c r="C403" i="1"/>
  <c r="D291" i="4"/>
  <c r="F289" i="4"/>
  <c r="D413" i="4"/>
  <c r="D414" i="4" s="1"/>
  <c r="C285" i="1"/>
  <c r="E278" i="9" l="1"/>
  <c r="E277" i="9" s="1"/>
  <c r="F290" i="4"/>
  <c r="D408" i="1"/>
  <c r="E415" i="4"/>
  <c r="D410" i="1" s="1"/>
  <c r="E640" i="4"/>
  <c r="D634" i="1" s="1"/>
  <c r="F414" i="4"/>
  <c r="C409" i="1"/>
  <c r="H1152" i="1"/>
  <c r="G1152" i="1"/>
  <c r="H8" i="3"/>
  <c r="H984" i="1"/>
  <c r="G984" i="1"/>
  <c r="G286" i="1"/>
  <c r="H286" i="1"/>
  <c r="F291" i="4"/>
  <c r="C287" i="1"/>
  <c r="H630" i="1"/>
  <c r="G630" i="1"/>
  <c r="F639" i="4"/>
  <c r="C633" i="1"/>
  <c r="H403" i="1"/>
  <c r="G403" i="1"/>
  <c r="E641" i="4"/>
  <c r="D633" i="1"/>
  <c r="H407" i="1"/>
  <c r="G407" i="1"/>
  <c r="G402" i="1"/>
  <c r="H402" i="1"/>
  <c r="H629" i="1"/>
  <c r="G629" i="1"/>
  <c r="H285" i="1"/>
  <c r="G285" i="1"/>
  <c r="D640" i="4"/>
  <c r="D415" i="4"/>
  <c r="F413" i="4"/>
  <c r="C408" i="1"/>
  <c r="B278" i="9" l="1"/>
  <c r="E642" i="4"/>
  <c r="D636" i="1" s="1"/>
  <c r="M3" i="9"/>
  <c r="I8" i="3"/>
  <c r="D635" i="1"/>
  <c r="F415" i="4"/>
  <c r="C410" i="1"/>
  <c r="G633" i="1"/>
  <c r="H633" i="1"/>
  <c r="G287" i="1"/>
  <c r="H287" i="1"/>
  <c r="G409" i="1"/>
  <c r="H409" i="1"/>
  <c r="D642" i="4"/>
  <c r="F640" i="4"/>
  <c r="C634" i="1"/>
  <c r="G408" i="1"/>
  <c r="H408" i="1"/>
  <c r="D641" i="4"/>
  <c r="E645" i="4" l="1"/>
  <c r="D639" i="1" s="1"/>
  <c r="E646" i="4"/>
  <c r="F641" i="4"/>
  <c r="D645" i="4"/>
  <c r="C635" i="1"/>
  <c r="G410" i="1"/>
  <c r="H410" i="1"/>
  <c r="F642" i="4"/>
  <c r="D646" i="4"/>
  <c r="G276" i="9" s="1"/>
  <c r="E276" i="9" s="1"/>
  <c r="B276" i="9" s="1"/>
  <c r="C636" i="1"/>
  <c r="G634" i="1"/>
  <c r="H634" i="1"/>
  <c r="I18" i="3" l="1"/>
  <c r="I19" i="3"/>
  <c r="D640" i="1"/>
  <c r="G635" i="1"/>
  <c r="H635" i="1"/>
  <c r="F645" i="4"/>
  <c r="H18" i="3"/>
  <c r="C639" i="1"/>
  <c r="G636" i="1"/>
  <c r="H636" i="1"/>
  <c r="F646" i="4"/>
  <c r="H19" i="3"/>
  <c r="C640" i="1"/>
  <c r="G640" i="1" l="1"/>
  <c r="H640" i="1"/>
  <c r="G639" i="1"/>
  <c r="H639" i="1"/>
  <c r="H7" i="3"/>
  <c r="J3" i="9" l="1"/>
  <c r="M272" i="9" l="1"/>
  <c r="L272" i="9"/>
  <c r="H274" i="9"/>
  <c r="G274" i="9"/>
  <c r="H18" i="9"/>
  <c r="G18" i="9"/>
  <c r="K5" i="9"/>
  <c r="J10" i="9"/>
  <c r="M16" i="9"/>
  <c r="I8" i="9"/>
  <c r="M15" i="9"/>
  <c r="I5" i="9"/>
  <c r="K11" i="9"/>
  <c r="J17" i="9"/>
  <c r="J9" i="9"/>
  <c r="H15" i="9"/>
  <c r="J5" i="9"/>
  <c r="J6" i="9"/>
  <c r="I11" i="9"/>
  <c r="H17" i="9"/>
  <c r="K10" i="9"/>
  <c r="G16" i="9"/>
  <c r="K7" i="9"/>
  <c r="J12" i="9"/>
  <c r="L16" i="9"/>
  <c r="I7" i="9"/>
  <c r="K13" i="9"/>
  <c r="K6" i="9"/>
  <c r="J11" i="9"/>
  <c r="I17" i="9"/>
  <c r="J8" i="9"/>
  <c r="G15" i="9"/>
  <c r="E15" i="9" s="1"/>
  <c r="I6" i="9"/>
  <c r="K12" i="9"/>
  <c r="G17" i="9"/>
  <c r="I13" i="9"/>
  <c r="K9" i="9"/>
  <c r="L15" i="9"/>
  <c r="J7" i="9"/>
  <c r="I12" i="9"/>
  <c r="I9" i="9"/>
  <c r="H16" i="9"/>
  <c r="K8" i="9"/>
  <c r="J13" i="9"/>
  <c r="F16" i="9" l="1"/>
  <c r="E9" i="9"/>
  <c r="B9" i="9" s="1"/>
  <c r="E274" i="9"/>
  <c r="E20" i="9" s="1"/>
  <c r="I7" i="3" s="1"/>
  <c r="E18" i="9"/>
  <c r="B18" i="9" s="1"/>
  <c r="F272" i="9"/>
  <c r="B272" i="9" s="1"/>
  <c r="F15" i="9"/>
  <c r="E7" i="9"/>
  <c r="B7" i="9" s="1"/>
  <c r="E8" i="9"/>
  <c r="B8" i="9" s="1"/>
  <c r="E16" i="9"/>
  <c r="B16" i="9" s="1"/>
  <c r="E6" i="9"/>
  <c r="B6" i="9" s="1"/>
  <c r="E12" i="9"/>
  <c r="B12" i="9" s="1"/>
  <c r="E13" i="9"/>
  <c r="B13" i="9" s="1"/>
  <c r="E5" i="9"/>
  <c r="E10" i="9"/>
  <c r="B10" i="9" s="1"/>
  <c r="B274" i="9"/>
  <c r="E17" i="9"/>
  <c r="B17" i="9" s="1"/>
  <c r="E11" i="9"/>
  <c r="B11" i="9" s="1"/>
  <c r="F14" i="9" l="1"/>
  <c r="F20" i="9"/>
  <c r="B15" i="9"/>
  <c r="E4" i="9"/>
  <c r="B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<sst xmlns="http://schemas.openxmlformats.org/spreadsheetml/2006/main" count="4369" uniqueCount="3421">
  <si>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</si>
  <si>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</si>
  <si>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</si>
  <si>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</si>
  <si>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</si>
  <si>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</si>
  <si>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</si>
  <si>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</si>
  <si>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</si>
  <si>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</si>
  <si>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</si>
  <si>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</si>
  <si>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</si>
  <si>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</si>
  <si>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</si>
  <si>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</si>
  <si>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</si>
  <si>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</si>
  <si>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</si>
  <si>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</si>
  <si>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</si>
  <si>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</si>
  <si>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</si>
  <si>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</si>
  <si>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</si>
  <si>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</si>
  <si>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</si>
  <si>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</si>
  <si>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</si>
  <si>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</si>
  <si>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</si>
  <si>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DUGA RESA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</si>
  <si>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</si>
  <si>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</si>
  <si>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</si>
  <si>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</si>
  <si>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</si>
  <si>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</si>
  <si>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</si>
  <si>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</si>
  <si>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</si>
  <si>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</si>
  <si>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</si>
  <si>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</si>
  <si>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</si>
  <si>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</si>
  <si>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</si>
  <si>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</si>
  <si>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</si>
  <si>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19087 - SREDNJA ŠKOLA DUGA RESA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</si>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</sst>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1414484.54</v>
      </c>
      <c r="D2" s="6">
        <f>'PR-RAS'!E6</f>
        <v>1585410.6900000002</v>
      </c>
      <c r="E2" s="6">
        <v>0</v>
      </c>
      <c r="F2" s="6">
        <v>0</v>
      </c>
      <c r="G2" s="7">
        <f t="shared" ref="G2:G264" si="0">(B2/1000)*(C2*1+D2*2)</f>
        <v>4585.3059199999998</v>
      </c>
      <c r="H2" s="7">
        <f t="shared" ref="H2:H264" si="1">ABS(C2-ROUND(C2,0))+ABS(D2-ROUND(D2,0))</f>
        <v>0.76999999978579581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983202.40999999992</v>
      </c>
      <c r="D46" s="1">
        <f>'PR-RAS'!E50</f>
        <v>1205221.6500000001</v>
      </c>
      <c r="E46" s="1">
        <v>0</v>
      </c>
      <c r="F46" s="1">
        <v>0</v>
      </c>
      <c r="G46" s="2">
        <f t="shared" si="0"/>
        <v>152714.05695</v>
      </c>
      <c r="H46" s="2">
        <f t="shared" si="1"/>
        <v>0.75999999977648258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8526.94</v>
      </c>
      <c r="D50" s="1">
        <f>'PR-RAS'!E54</f>
        <v>11196.42</v>
      </c>
      <c r="E50" s="1">
        <v>0</v>
      </c>
      <c r="F50" s="1">
        <v>0</v>
      </c>
      <c r="G50" s="2">
        <f t="shared" si="0"/>
        <v>1515.0692200000001</v>
      </c>
      <c r="H50" s="2">
        <f t="shared" si="1"/>
        <v>0.47999999999956344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8526.94</v>
      </c>
      <c r="D53" s="1">
        <f>'PR-RAS'!E57</f>
        <v>11196.42</v>
      </c>
      <c r="E53" s="1">
        <v>0</v>
      </c>
      <c r="F53" s="1">
        <v>0</v>
      </c>
      <c r="G53" s="2">
        <f t="shared" si="0"/>
        <v>1607.8285599999999</v>
      </c>
      <c r="H53" s="2">
        <f t="shared" si="1"/>
        <v>0.47999999999956344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974675.47</v>
      </c>
      <c r="D64" s="1">
        <f>'PR-RAS'!E68</f>
        <v>1126278.6000000001</v>
      </c>
      <c r="E64" s="1">
        <v>0</v>
      </c>
      <c r="F64" s="1">
        <v>0</v>
      </c>
      <c r="G64" s="2">
        <f t="shared" si="0"/>
        <v>203315.65820999999</v>
      </c>
      <c r="H64" s="2">
        <f t="shared" si="1"/>
        <v>0.86999999987892807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922745.99</v>
      </c>
      <c r="D65" s="1">
        <f>'PR-RAS'!E69</f>
        <v>1096161.78</v>
      </c>
      <c r="E65" s="1">
        <v>0</v>
      </c>
      <c r="F65" s="1">
        <v>0</v>
      </c>
      <c r="G65" s="2">
        <f t="shared" si="0"/>
        <v>199364.45119999998</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51929.48</v>
      </c>
      <c r="D66" s="1">
        <f>'PR-RAS'!E70</f>
        <v>30116.82</v>
      </c>
      <c r="E66" s="1">
        <v>0</v>
      </c>
      <c r="F66" s="1">
        <v>0</v>
      </c>
      <c r="G66" s="2">
        <f t="shared" si="0"/>
        <v>7290.6027999999997</v>
      </c>
      <c r="H66" s="2">
        <f t="shared" si="1"/>
        <v>0.66000000000349246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64955.6</v>
      </c>
      <c r="E70" s="1">
        <v>0</v>
      </c>
      <c r="F70" s="1">
        <v>0</v>
      </c>
      <c r="G70" s="2">
        <f t="shared" si="0"/>
        <v>8963.872800000001</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64955.6</v>
      </c>
      <c r="E71" s="1">
        <v>0</v>
      </c>
      <c r="F71" s="1">
        <v>0</v>
      </c>
      <c r="G71" s="2">
        <f t="shared" si="0"/>
        <v>9093.7840000000015</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2791.03</v>
      </c>
      <c r="E73" s="1">
        <v>0</v>
      </c>
      <c r="F73" s="1">
        <v>0</v>
      </c>
      <c r="G73" s="2">
        <f t="shared" si="0"/>
        <v>401.90832</v>
      </c>
      <c r="H73" s="2">
        <f t="shared" si="1"/>
        <v>3.0000000000200089E-2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2791.03</v>
      </c>
      <c r="E74" s="1">
        <v>0</v>
      </c>
      <c r="F74" s="1">
        <v>0</v>
      </c>
      <c r="G74" s="2">
        <f t="shared" si="0"/>
        <v>407.49038000000002</v>
      </c>
      <c r="H74" s="2">
        <f t="shared" si="1"/>
        <v>3.0000000000200089E-2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56728.87</v>
      </c>
      <c r="D102" s="1">
        <f>'PR-RAS'!E106</f>
        <v>60812.81</v>
      </c>
      <c r="E102" s="1">
        <v>0</v>
      </c>
      <c r="F102" s="1">
        <v>0</v>
      </c>
      <c r="G102" s="2">
        <f t="shared" si="0"/>
        <v>18013.803489999998</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56728.87</v>
      </c>
      <c r="D108" s="1">
        <f>'PR-RAS'!E112</f>
        <v>60812.81</v>
      </c>
      <c r="E108" s="1">
        <v>0</v>
      </c>
      <c r="F108" s="1">
        <v>0</v>
      </c>
      <c r="G108" s="2">
        <f t="shared" si="0"/>
        <v>19083.93043</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56728.87</v>
      </c>
      <c r="D113" s="1">
        <f>'PR-RAS'!E117</f>
        <v>60812.81</v>
      </c>
      <c r="E113" s="1">
        <v>0</v>
      </c>
      <c r="F113" s="1">
        <v>0</v>
      </c>
      <c r="G113" s="2">
        <f t="shared" si="0"/>
        <v>19975.702880000001</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154670.13999999998</v>
      </c>
      <c r="D120" s="1">
        <f>'PR-RAS'!E124</f>
        <v>96904.069999999992</v>
      </c>
      <c r="E120" s="1">
        <v>0</v>
      </c>
      <c r="F120" s="1">
        <v>0</v>
      </c>
      <c r="G120" s="2">
        <f t="shared" si="0"/>
        <v>41468.915319999993</v>
      </c>
      <c r="H120" s="2">
        <f t="shared" si="1"/>
        <v>0.20999999997729901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154450.76999999999</v>
      </c>
      <c r="D121" s="1">
        <f>'PR-RAS'!E125</f>
        <v>94465.56</v>
      </c>
      <c r="E121" s="1">
        <v>0</v>
      </c>
      <c r="F121" s="1">
        <v>0</v>
      </c>
      <c r="G121" s="2">
        <f t="shared" si="0"/>
        <v>41205.826800000003</v>
      </c>
      <c r="H121" s="2">
        <f t="shared" si="1"/>
        <v>0.67000000001280569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154450.76999999999</v>
      </c>
      <c r="D123" s="1">
        <f>'PR-RAS'!E127</f>
        <v>94465.56</v>
      </c>
      <c r="E123" s="1">
        <v>0</v>
      </c>
      <c r="F123" s="1">
        <v>0</v>
      </c>
      <c r="G123" s="2">
        <f t="shared" si="0"/>
        <v>41892.590580000004</v>
      </c>
      <c r="H123" s="2">
        <f t="shared" si="1"/>
        <v>0.67000000001280569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219.37</v>
      </c>
      <c r="D124" s="1">
        <f>'PR-RAS'!E128</f>
        <v>2438.5100000000002</v>
      </c>
      <c r="E124" s="1">
        <v>0</v>
      </c>
      <c r="F124" s="1">
        <v>0</v>
      </c>
      <c r="G124" s="2">
        <f t="shared" si="0"/>
        <v>626.85597000000007</v>
      </c>
      <c r="H124" s="2">
        <f t="shared" si="1"/>
        <v>0.85999999999978627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53.09</v>
      </c>
      <c r="D125" s="1">
        <f>'PR-RAS'!E129</f>
        <v>2030</v>
      </c>
      <c r="E125" s="1">
        <v>0</v>
      </c>
      <c r="F125" s="1">
        <v>0</v>
      </c>
      <c r="G125" s="2">
        <f t="shared" si="0"/>
        <v>510.02316000000002</v>
      </c>
      <c r="H125" s="2">
        <f t="shared" si="1"/>
        <v>9.0000000000003411E-2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166.28</v>
      </c>
      <c r="D126" s="1">
        <f>'PR-RAS'!E130</f>
        <v>408.51</v>
      </c>
      <c r="E126" s="1">
        <v>0</v>
      </c>
      <c r="F126" s="1">
        <v>0</v>
      </c>
      <c r="G126" s="2">
        <f t="shared" si="0"/>
        <v>122.91249999999999</v>
      </c>
      <c r="H126" s="2">
        <f t="shared" si="1"/>
        <v>0.77000000000001023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219883.12</v>
      </c>
      <c r="D129" s="1">
        <f>'PR-RAS'!E133</f>
        <v>222472.16</v>
      </c>
      <c r="E129" s="1">
        <v>0</v>
      </c>
      <c r="F129" s="1">
        <v>0</v>
      </c>
      <c r="G129" s="2">
        <f t="shared" si="0"/>
        <v>85097.912319999989</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219883.12</v>
      </c>
      <c r="D130" s="1">
        <f>'PR-RAS'!E134</f>
        <v>222472.16</v>
      </c>
      <c r="E130" s="1">
        <v>0</v>
      </c>
      <c r="F130" s="1">
        <v>0</v>
      </c>
      <c r="G130" s="2">
        <f t="shared" si="0"/>
        <v>85762.739759999997</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173562.86</v>
      </c>
      <c r="D131" s="1">
        <f>'PR-RAS'!E135</f>
        <v>179512.85</v>
      </c>
      <c r="E131" s="1">
        <v>0</v>
      </c>
      <c r="F131" s="1">
        <v>0</v>
      </c>
      <c r="G131" s="2">
        <f t="shared" si="0"/>
        <v>69236.512800000011</v>
      </c>
      <c r="H131" s="2">
        <f t="shared" si="1"/>
        <v>0.29000000000814907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46320.26</v>
      </c>
      <c r="D132" s="1">
        <f>'PR-RAS'!E136</f>
        <v>42959.31</v>
      </c>
      <c r="E132" s="1">
        <v>0</v>
      </c>
      <c r="F132" s="1">
        <v>0</v>
      </c>
      <c r="G132" s="2">
        <f t="shared" si="0"/>
        <v>17323.293280000002</v>
      </c>
      <c r="H132" s="2">
        <f t="shared" si="1"/>
        <v>0.56999999999970896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1301132.51</v>
      </c>
      <c r="D147" s="1">
        <f>'PR-RAS'!E151</f>
        <v>1431454</v>
      </c>
      <c r="E147" s="1">
        <v>0</v>
      </c>
      <c r="F147" s="1">
        <v>0</v>
      </c>
      <c r="G147" s="2">
        <f t="shared" si="0"/>
        <v>607949.91445999988</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935065.94</v>
      </c>
      <c r="D148" s="1">
        <f>'PR-RAS'!E152</f>
        <v>1103883.3800000001</v>
      </c>
      <c r="E148" s="1">
        <v>0</v>
      </c>
      <c r="F148" s="1">
        <v>0</v>
      </c>
      <c r="G148" s="2">
        <f t="shared" si="0"/>
        <v>461996.4069</v>
      </c>
      <c r="H148" s="2">
        <f t="shared" si="1"/>
        <v>0.44000000017695129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768259.26</v>
      </c>
      <c r="D149" s="1">
        <f>'PR-RAS'!E153</f>
        <v>911011.92</v>
      </c>
      <c r="E149" s="1">
        <v>0</v>
      </c>
      <c r="F149" s="1">
        <v>0</v>
      </c>
      <c r="G149" s="2">
        <f t="shared" si="0"/>
        <v>383361.89879999997</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768259.26</v>
      </c>
      <c r="D150" s="1">
        <f>'PR-RAS'!E154</f>
        <v>911011.92</v>
      </c>
      <c r="E150" s="1">
        <v>0</v>
      </c>
      <c r="F150" s="1">
        <v>0</v>
      </c>
      <c r="G150" s="2">
        <f t="shared" si="0"/>
        <v>385952.18190000003</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42031.48</v>
      </c>
      <c r="D154" s="1">
        <f>'PR-RAS'!E158</f>
        <v>45342.99</v>
      </c>
      <c r="E154" s="1">
        <v>0</v>
      </c>
      <c r="F154" s="1">
        <v>0</v>
      </c>
      <c r="G154" s="2">
        <f t="shared" si="0"/>
        <v>20305.771379999998</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124775.20000000001</v>
      </c>
      <c r="D155" s="1">
        <f>'PR-RAS'!E159</f>
        <v>147528.47</v>
      </c>
      <c r="E155" s="1">
        <v>0</v>
      </c>
      <c r="F155" s="1">
        <v>0</v>
      </c>
      <c r="G155" s="2">
        <f t="shared" si="0"/>
        <v>64654.149559999998</v>
      </c>
      <c r="H155" s="2">
        <f t="shared" si="1"/>
        <v>0.67000000001280569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19.16</v>
      </c>
      <c r="D156" s="1">
        <f>'PR-RAS'!E160</f>
        <v>0</v>
      </c>
      <c r="E156" s="1">
        <v>0</v>
      </c>
      <c r="F156" s="1">
        <v>0</v>
      </c>
      <c r="G156" s="2">
        <f t="shared" si="0"/>
        <v>2.9698000000000002</v>
      </c>
      <c r="H156" s="2">
        <f t="shared" si="1"/>
        <v>0.16000000000000014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124670.69</v>
      </c>
      <c r="D157" s="1">
        <f>'PR-RAS'!E161</f>
        <v>147465.03</v>
      </c>
      <c r="E157" s="1">
        <v>0</v>
      </c>
      <c r="F157" s="1">
        <v>0</v>
      </c>
      <c r="G157" s="2">
        <f t="shared" si="0"/>
        <v>65457.716999999997</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85.35</v>
      </c>
      <c r="D158" s="1">
        <f>'PR-RAS'!E162</f>
        <v>63.44</v>
      </c>
      <c r="E158" s="1">
        <v>0</v>
      </c>
      <c r="F158" s="1">
        <v>0</v>
      </c>
      <c r="G158" s="2">
        <f t="shared" si="0"/>
        <v>33.32011</v>
      </c>
      <c r="H158" s="2">
        <f t="shared" si="1"/>
        <v>0.78999999999999204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363299.65</v>
      </c>
      <c r="D159" s="1">
        <f>'PR-RAS'!E163</f>
        <v>324495.40999999997</v>
      </c>
      <c r="E159" s="1">
        <v>0</v>
      </c>
      <c r="F159" s="1">
        <v>0</v>
      </c>
      <c r="G159" s="2">
        <f t="shared" si="0"/>
        <v>159941.89426</v>
      </c>
      <c r="H159" s="2">
        <f t="shared" si="1"/>
        <v>0.75999999995110556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49469.469999999994</v>
      </c>
      <c r="D160" s="1">
        <f>'PR-RAS'!E164</f>
        <v>64796.71</v>
      </c>
      <c r="E160" s="1">
        <v>0</v>
      </c>
      <c r="F160" s="1">
        <v>0</v>
      </c>
      <c r="G160" s="2">
        <f t="shared" si="0"/>
        <v>28470.999509999998</v>
      </c>
      <c r="H160" s="2">
        <f t="shared" si="1"/>
        <v>0.75999999999476131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7303.49</v>
      </c>
      <c r="D161" s="1">
        <f>'PR-RAS'!E165</f>
        <v>12743.93</v>
      </c>
      <c r="E161" s="1">
        <v>0</v>
      </c>
      <c r="F161" s="1">
        <v>0</v>
      </c>
      <c r="G161" s="2">
        <f t="shared" si="0"/>
        <v>5246.616</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38727.129999999997</v>
      </c>
      <c r="D162" s="1">
        <f>'PR-RAS'!E166</f>
        <v>48192.53</v>
      </c>
      <c r="E162" s="1">
        <v>0</v>
      </c>
      <c r="F162" s="1">
        <v>0</v>
      </c>
      <c r="G162" s="2">
        <f t="shared" si="0"/>
        <v>21753.062590000001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2134.4499999999998</v>
      </c>
      <c r="D163" s="1">
        <f>'PR-RAS'!E167</f>
        <v>2600.65</v>
      </c>
      <c r="E163" s="1">
        <v>0</v>
      </c>
      <c r="F163" s="1">
        <v>0</v>
      </c>
      <c r="G163" s="2">
        <f t="shared" si="0"/>
        <v>1188.3915</v>
      </c>
      <c r="H163" s="2">
        <f t="shared" si="1"/>
        <v>0.79999999999972715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1304.4000000000001</v>
      </c>
      <c r="D164" s="1">
        <f>'PR-RAS'!E168</f>
        <v>1259.5999999999999</v>
      </c>
      <c r="E164" s="1">
        <v>0</v>
      </c>
      <c r="F164" s="1">
        <v>0</v>
      </c>
      <c r="G164" s="2">
        <f t="shared" si="0"/>
        <v>623.24680000000001</v>
      </c>
      <c r="H164" s="2">
        <f t="shared" si="1"/>
        <v>0.8000000000001819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207614.37</v>
      </c>
      <c r="D165" s="1">
        <f>'PR-RAS'!E169</f>
        <v>163228.66</v>
      </c>
      <c r="E165" s="1">
        <v>0</v>
      </c>
      <c r="F165" s="1">
        <v>0</v>
      </c>
      <c r="G165" s="2">
        <f t="shared" si="0"/>
        <v>87587.757159999994</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14408.71</v>
      </c>
      <c r="D166" s="1">
        <f>'PR-RAS'!E170</f>
        <v>19759.419999999998</v>
      </c>
      <c r="E166" s="1">
        <v>0</v>
      </c>
      <c r="F166" s="1">
        <v>0</v>
      </c>
      <c r="G166" s="2">
        <f t="shared" si="0"/>
        <v>8898.0457499999993</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111310.03</v>
      </c>
      <c r="D167" s="1">
        <f>'PR-RAS'!E171</f>
        <v>79481.61</v>
      </c>
      <c r="E167" s="1">
        <v>0</v>
      </c>
      <c r="F167" s="1">
        <v>0</v>
      </c>
      <c r="G167" s="2">
        <f t="shared" si="0"/>
        <v>44865.359500000006</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65697.56</v>
      </c>
      <c r="D168" s="1">
        <f>'PR-RAS'!E172</f>
        <v>51362.27</v>
      </c>
      <c r="E168" s="1">
        <v>0</v>
      </c>
      <c r="F168" s="1">
        <v>0</v>
      </c>
      <c r="G168" s="2">
        <f t="shared" si="0"/>
        <v>28126.490699999998</v>
      </c>
      <c r="H168" s="2">
        <f t="shared" si="1"/>
        <v>0.70999999999912689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2977.71</v>
      </c>
      <c r="D169" s="1">
        <f>'PR-RAS'!E173</f>
        <v>3740.69</v>
      </c>
      <c r="E169" s="1">
        <v>0</v>
      </c>
      <c r="F169" s="1">
        <v>0</v>
      </c>
      <c r="G169" s="2">
        <f t="shared" si="0"/>
        <v>1757.1271200000001</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12764.57</v>
      </c>
      <c r="D170" s="1">
        <f>'PR-RAS'!E174</f>
        <v>8050.67</v>
      </c>
      <c r="E170" s="1">
        <v>0</v>
      </c>
      <c r="F170" s="1">
        <v>0</v>
      </c>
      <c r="G170" s="2">
        <f t="shared" si="0"/>
        <v>4878.3387900000007</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455.79</v>
      </c>
      <c r="D172" s="1">
        <f>'PR-RAS'!E176</f>
        <v>834</v>
      </c>
      <c r="E172" s="1">
        <v>0</v>
      </c>
      <c r="F172" s="1">
        <v>0</v>
      </c>
      <c r="G172" s="2">
        <f t="shared" si="0"/>
        <v>363.16809000000001</v>
      </c>
      <c r="H172" s="2">
        <f t="shared" si="1"/>
        <v>0.20999999999997954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78993.240000000005</v>
      </c>
      <c r="D173" s="1">
        <f>'PR-RAS'!E177</f>
        <v>80026.75</v>
      </c>
      <c r="E173" s="1">
        <v>0</v>
      </c>
      <c r="F173" s="1">
        <v>0</v>
      </c>
      <c r="G173" s="2">
        <f t="shared" si="0"/>
        <v>41116.039279999997</v>
      </c>
      <c r="H173" s="2">
        <f t="shared" si="1"/>
        <v>0.49000000000523869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11644.79</v>
      </c>
      <c r="D174" s="1">
        <f>'PR-RAS'!E178</f>
        <v>9732.36</v>
      </c>
      <c r="E174" s="1">
        <v>0</v>
      </c>
      <c r="F174" s="1">
        <v>0</v>
      </c>
      <c r="G174" s="2">
        <f t="shared" si="0"/>
        <v>5381.9452300000003</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29763.3</v>
      </c>
      <c r="D175" s="1">
        <f>'PR-RAS'!E179</f>
        <v>23248.14</v>
      </c>
      <c r="E175" s="1">
        <v>0</v>
      </c>
      <c r="F175" s="1">
        <v>0</v>
      </c>
      <c r="G175" s="2">
        <f t="shared" si="0"/>
        <v>13269.16692</v>
      </c>
      <c r="H175" s="2">
        <f t="shared" si="1"/>
        <v>0.43999999999869033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394.12</v>
      </c>
      <c r="D176" s="1">
        <f>'PR-RAS'!E180</f>
        <v>254.88</v>
      </c>
      <c r="E176" s="1">
        <v>0</v>
      </c>
      <c r="F176" s="1">
        <v>0</v>
      </c>
      <c r="G176" s="2">
        <f t="shared" si="0"/>
        <v>158.179</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17199.21</v>
      </c>
      <c r="D177" s="1">
        <f>'PR-RAS'!E181</f>
        <v>20814.88</v>
      </c>
      <c r="E177" s="1">
        <v>0</v>
      </c>
      <c r="F177" s="1">
        <v>0</v>
      </c>
      <c r="G177" s="2">
        <f t="shared" si="0"/>
        <v>10353.898719999999</v>
      </c>
      <c r="H177" s="2">
        <f t="shared" si="1"/>
        <v>0.32999999999810825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2172.12</v>
      </c>
      <c r="D178" s="1">
        <f>'PR-RAS'!E182</f>
        <v>2068.63</v>
      </c>
      <c r="E178" s="1">
        <v>0</v>
      </c>
      <c r="F178" s="1">
        <v>0</v>
      </c>
      <c r="G178" s="2">
        <f t="shared" si="0"/>
        <v>1116.76026</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2139.11</v>
      </c>
      <c r="D179" s="1">
        <f>'PR-RAS'!E183</f>
        <v>6834.36</v>
      </c>
      <c r="E179" s="1">
        <v>0</v>
      </c>
      <c r="F179" s="1">
        <v>0</v>
      </c>
      <c r="G179" s="2">
        <f t="shared" si="0"/>
        <v>2813.7937400000001</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11044.2</v>
      </c>
      <c r="D180" s="1">
        <f>'PR-RAS'!E184</f>
        <v>7928.63</v>
      </c>
      <c r="E180" s="1">
        <v>0</v>
      </c>
      <c r="F180" s="1">
        <v>0</v>
      </c>
      <c r="G180" s="2">
        <f t="shared" si="0"/>
        <v>4815.3613399999995</v>
      </c>
      <c r="H180" s="2">
        <f t="shared" si="1"/>
        <v>0.57000000000061846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3880.41</v>
      </c>
      <c r="D181" s="1">
        <f>'PR-RAS'!E185</f>
        <v>8821.6299999999992</v>
      </c>
      <c r="E181" s="1">
        <v>0</v>
      </c>
      <c r="F181" s="1">
        <v>0</v>
      </c>
      <c r="G181" s="2">
        <f t="shared" si="0"/>
        <v>3874.2605999999996</v>
      </c>
      <c r="H181" s="2">
        <f t="shared" si="1"/>
        <v>0.78000000000065484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755.98</v>
      </c>
      <c r="D182" s="1">
        <f>'PR-RAS'!E186</f>
        <v>323.24</v>
      </c>
      <c r="E182" s="1">
        <v>0</v>
      </c>
      <c r="F182" s="1">
        <v>0</v>
      </c>
      <c r="G182" s="2">
        <f t="shared" si="0"/>
        <v>253.84526</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14253.42</v>
      </c>
      <c r="D183" s="1">
        <f>'PR-RAS'!E187</f>
        <v>0</v>
      </c>
      <c r="E183" s="1">
        <v>0</v>
      </c>
      <c r="F183" s="1">
        <v>0</v>
      </c>
      <c r="G183" s="2">
        <f t="shared" si="0"/>
        <v>2594.1224400000001</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12969.15</v>
      </c>
      <c r="D184" s="1">
        <f>'PR-RAS'!E188</f>
        <v>16443.29</v>
      </c>
      <c r="E184" s="1">
        <v>0</v>
      </c>
      <c r="F184" s="1">
        <v>0</v>
      </c>
      <c r="G184" s="2">
        <f t="shared" si="0"/>
        <v>8391.5985899999996</v>
      </c>
      <c r="H184" s="2">
        <f t="shared" si="1"/>
        <v>0.44000000000050932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476.97</v>
      </c>
      <c r="E185" s="1">
        <v>0</v>
      </c>
      <c r="F185" s="1">
        <v>0</v>
      </c>
      <c r="G185" s="2">
        <f t="shared" si="0"/>
        <v>175.52495999999999</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1403.82</v>
      </c>
      <c r="D186" s="1">
        <f>'PR-RAS'!E190</f>
        <v>647.61</v>
      </c>
      <c r="E186" s="1">
        <v>0</v>
      </c>
      <c r="F186" s="1">
        <v>0</v>
      </c>
      <c r="G186" s="2">
        <f t="shared" si="0"/>
        <v>499.32239999999996</v>
      </c>
      <c r="H186" s="2">
        <f t="shared" si="1"/>
        <v>0.57000000000005002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5553.67</v>
      </c>
      <c r="D187" s="1">
        <f>'PR-RAS'!E191</f>
        <v>7130.88</v>
      </c>
      <c r="E187" s="1">
        <v>0</v>
      </c>
      <c r="F187" s="1">
        <v>0</v>
      </c>
      <c r="G187" s="2">
        <f t="shared" si="0"/>
        <v>3685.6699800000001</v>
      </c>
      <c r="H187" s="2">
        <f t="shared" si="1"/>
        <v>0.4499999999998181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50</v>
      </c>
      <c r="E188" s="1">
        <v>0</v>
      </c>
      <c r="F188" s="1">
        <v>0</v>
      </c>
      <c r="G188" s="2">
        <f t="shared" si="0"/>
        <v>18.7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2989.25</v>
      </c>
      <c r="D189" s="1">
        <f>'PR-RAS'!E193</f>
        <v>3572.71</v>
      </c>
      <c r="E189" s="1">
        <v>0</v>
      </c>
      <c r="F189" s="1">
        <v>0</v>
      </c>
      <c r="G189" s="2">
        <f t="shared" si="0"/>
        <v>1905.3179600000001</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2282.77</v>
      </c>
      <c r="D190" s="1">
        <f>'PR-RAS'!E194</f>
        <v>2544.29</v>
      </c>
      <c r="E190" s="1">
        <v>0</v>
      </c>
      <c r="F190" s="1">
        <v>0</v>
      </c>
      <c r="G190" s="2">
        <f t="shared" si="0"/>
        <v>1393.18515</v>
      </c>
      <c r="H190" s="2">
        <f t="shared" si="1"/>
        <v>0.51999999999998181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739.64</v>
      </c>
      <c r="D191" s="1">
        <f>'PR-RAS'!E195</f>
        <v>2020.83</v>
      </c>
      <c r="E191" s="1">
        <v>0</v>
      </c>
      <c r="F191" s="1">
        <v>0</v>
      </c>
      <c r="G191" s="2">
        <f t="shared" si="0"/>
        <v>908.447</v>
      </c>
      <c r="H191" s="2">
        <f t="shared" si="1"/>
        <v>0.5300000000000864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2755.37</v>
      </c>
      <c r="D192" s="1">
        <f>'PR-RAS'!E196</f>
        <v>2466.63</v>
      </c>
      <c r="E192" s="1">
        <v>0</v>
      </c>
      <c r="F192" s="1">
        <v>0</v>
      </c>
      <c r="G192" s="2">
        <f t="shared" si="0"/>
        <v>1468.5283300000001</v>
      </c>
      <c r="H192" s="2">
        <f t="shared" si="1"/>
        <v>0.73999999999978172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2755.37</v>
      </c>
      <c r="D206" s="1">
        <f>'PR-RAS'!E210</f>
        <v>2466.63</v>
      </c>
      <c r="E206" s="1">
        <v>0</v>
      </c>
      <c r="F206" s="1">
        <v>0</v>
      </c>
      <c r="G206" s="2">
        <f t="shared" si="0"/>
        <v>1576.1691499999999</v>
      </c>
      <c r="H206" s="2">
        <f t="shared" si="1"/>
        <v>0.73999999999978172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727.12</v>
      </c>
      <c r="D207" s="1">
        <f>'PR-RAS'!E211</f>
        <v>746.8</v>
      </c>
      <c r="E207" s="1">
        <v>0</v>
      </c>
      <c r="F207" s="1">
        <v>0</v>
      </c>
      <c r="G207" s="2">
        <f t="shared" si="0"/>
        <v>457.46831999999995</v>
      </c>
      <c r="H207" s="2">
        <f t="shared" si="1"/>
        <v>0.32000000000005002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2027.21</v>
      </c>
      <c r="D209" s="1">
        <f>'PR-RAS'!E213</f>
        <v>1706.75</v>
      </c>
      <c r="E209" s="1">
        <v>0</v>
      </c>
      <c r="F209" s="1">
        <v>0</v>
      </c>
      <c r="G209" s="2">
        <f t="shared" si="0"/>
        <v>1131.66768</v>
      </c>
      <c r="H209" s="2">
        <f t="shared" si="1"/>
        <v>0.46000000000003638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1.04</v>
      </c>
      <c r="D210" s="1">
        <f>'PR-RAS'!E214</f>
        <v>13.08</v>
      </c>
      <c r="E210" s="1">
        <v>0</v>
      </c>
      <c r="F210" s="1">
        <v>0</v>
      </c>
      <c r="G210" s="2">
        <f t="shared" si="0"/>
        <v>5.6847999999999992</v>
      </c>
      <c r="H210" s="2">
        <f t="shared" si="1"/>
        <v>0.12000000000000011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11.55</v>
      </c>
      <c r="D248" s="1">
        <f>'PR-RAS'!E252</f>
        <v>60</v>
      </c>
      <c r="E248" s="1">
        <v>0</v>
      </c>
      <c r="F248" s="1">
        <v>0</v>
      </c>
      <c r="G248" s="2">
        <f t="shared" si="0"/>
        <v>32.492850000000004</v>
      </c>
      <c r="H248" s="2">
        <f t="shared" si="1"/>
        <v>0.44999999999999929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11.55</v>
      </c>
      <c r="D255" s="1">
        <f>'PR-RAS'!E259</f>
        <v>60</v>
      </c>
      <c r="E255" s="1">
        <v>0</v>
      </c>
      <c r="F255" s="1">
        <v>0</v>
      </c>
      <c r="G255" s="2">
        <f t="shared" si="0"/>
        <v>33.413700000000006</v>
      </c>
      <c r="H255" s="2">
        <f t="shared" si="1"/>
        <v>0.44999999999999929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11.55</v>
      </c>
      <c r="D257" s="1">
        <f>'PR-RAS'!E261</f>
        <v>60</v>
      </c>
      <c r="E257" s="1">
        <v>0</v>
      </c>
      <c r="F257" s="1">
        <v>0</v>
      </c>
      <c r="G257" s="2">
        <f t="shared" si="0"/>
        <v>33.6768</v>
      </c>
      <c r="H257" s="2">
        <f t="shared" si="1"/>
        <v>0.44999999999999929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548.58000000000004</v>
      </c>
      <c r="E259" s="1">
        <v>0</v>
      </c>
      <c r="F259" s="1">
        <v>0</v>
      </c>
      <c r="G259" s="2">
        <f t="shared" si="0"/>
        <v>283.06728000000004</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548.58000000000004</v>
      </c>
      <c r="E260" s="1">
        <v>0</v>
      </c>
      <c r="F260" s="1">
        <v>0</v>
      </c>
      <c r="G260" s="2">
        <f t="shared" si="0"/>
        <v>284.16444000000001</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548.58000000000004</v>
      </c>
      <c r="E262" s="1">
        <v>0</v>
      </c>
      <c r="F262" s="1">
        <v>0</v>
      </c>
      <c r="G262" s="2">
        <f t="shared" si="0"/>
        <v>286.35876000000002</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3868.82</v>
      </c>
      <c r="E281" s="1">
        <v>0</v>
      </c>
      <c r="F281" s="1">
        <v>0</v>
      </c>
      <c r="G281" s="2">
        <f t="shared" si="8"/>
        <v>2166.5392000000002</v>
      </c>
      <c r="H281" s="2">
        <f t="shared" si="9"/>
        <v>0.17999999999983629</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5967.21</v>
      </c>
      <c r="E282" s="1">
        <v>0</v>
      </c>
      <c r="F282" s="1">
        <v>0</v>
      </c>
      <c r="G282" s="2">
        <f t="shared" si="8"/>
        <v>3353.5720200000005</v>
      </c>
      <c r="H282" s="2">
        <f t="shared" si="9"/>
        <v>0.21000000000003638</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2098.39</v>
      </c>
      <c r="E283" s="1">
        <v>0</v>
      </c>
      <c r="F283" s="1">
        <v>0</v>
      </c>
      <c r="G283" s="2">
        <f t="shared" si="8"/>
        <v>1183.4919599999998</v>
      </c>
      <c r="H283" s="2">
        <f t="shared" si="9"/>
        <v>0.38999999999987267</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1301132.51</v>
      </c>
      <c r="D285" s="1">
        <f>'PR-RAS'!E289</f>
        <v>1429355.61</v>
      </c>
      <c r="E285" s="1">
        <v>0</v>
      </c>
      <c r="F285" s="1">
        <v>0</v>
      </c>
      <c r="G285" s="2">
        <f t="shared" si="8"/>
        <v>1181395.6193200001</v>
      </c>
      <c r="H285" s="2">
        <f t="shared" si="9"/>
        <v>0.87999999988824129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113352.03000000003</v>
      </c>
      <c r="D286" s="1">
        <f>'PR-RAS'!E290</f>
        <v>156055.08000000007</v>
      </c>
      <c r="E286" s="1">
        <v>0</v>
      </c>
      <c r="F286" s="1">
        <v>0</v>
      </c>
      <c r="G286" s="2">
        <f t="shared" si="8"/>
        <v>121256.72415000004</v>
      </c>
      <c r="H286" s="2">
        <f t="shared" si="9"/>
        <v>0.11000000010244548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12273.05</v>
      </c>
      <c r="D288" s="1">
        <f>'PR-RAS'!E292</f>
        <v>156982.66</v>
      </c>
      <c r="E288" s="1">
        <v>0</v>
      </c>
      <c r="F288" s="1">
        <v>0</v>
      </c>
      <c r="G288" s="2">
        <f t="shared" si="8"/>
        <v>93630.412189999988</v>
      </c>
      <c r="H288" s="2">
        <f t="shared" si="9"/>
        <v>0.38999999999577994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23416.98</v>
      </c>
      <c r="D290" s="1">
        <f>'PR-RAS'!E294</f>
        <v>10264.81</v>
      </c>
      <c r="E290" s="1">
        <v>0</v>
      </c>
      <c r="F290" s="1">
        <v>0</v>
      </c>
      <c r="G290" s="2">
        <f t="shared" si="8"/>
        <v>12700.567399999998</v>
      </c>
      <c r="H290" s="2">
        <f t="shared" si="9"/>
        <v>0.21000000000094587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17284.439999999999</v>
      </c>
      <c r="D291" s="1">
        <f>'PR-RAS'!E295</f>
        <v>3701.09</v>
      </c>
      <c r="E291" s="1">
        <v>0</v>
      </c>
      <c r="F291" s="1">
        <v>0</v>
      </c>
      <c r="G291" s="2">
        <f t="shared" si="8"/>
        <v>7159.1197999999995</v>
      </c>
      <c r="H291" s="2">
        <f t="shared" si="9"/>
        <v>0.52999999999883585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61.32</v>
      </c>
      <c r="D293" s="1">
        <f>'PR-RAS'!E298</f>
        <v>63</v>
      </c>
      <c r="E293" s="1">
        <v>0</v>
      </c>
      <c r="F293" s="1">
        <v>0</v>
      </c>
      <c r="G293" s="2">
        <f t="shared" si="8"/>
        <v>54.697439999999993</v>
      </c>
      <c r="H293" s="2">
        <f t="shared" si="9"/>
        <v>0.32000000000000028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61.32</v>
      </c>
      <c r="D306" s="1">
        <f>'PR-RAS'!E311</f>
        <v>63</v>
      </c>
      <c r="E306" s="1">
        <v>0</v>
      </c>
      <c r="F306" s="1">
        <v>0</v>
      </c>
      <c r="G306" s="2">
        <f t="shared" si="8"/>
        <v>57.132599999999996</v>
      </c>
      <c r="H306" s="2">
        <f t="shared" si="9"/>
        <v>0.32000000000000028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61.32</v>
      </c>
      <c r="D307" s="1">
        <f>'PR-RAS'!E312</f>
        <v>63</v>
      </c>
      <c r="E307" s="1">
        <v>0</v>
      </c>
      <c r="F307" s="1">
        <v>0</v>
      </c>
      <c r="G307" s="2">
        <f t="shared" si="8"/>
        <v>57.319919999999996</v>
      </c>
      <c r="H307" s="2">
        <f t="shared" si="9"/>
        <v>0.32000000000000028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61.32</v>
      </c>
      <c r="D308" s="1">
        <f>'PR-RAS'!E313</f>
        <v>63</v>
      </c>
      <c r="E308" s="1">
        <v>0</v>
      </c>
      <c r="F308" s="1">
        <v>0</v>
      </c>
      <c r="G308" s="2">
        <f t="shared" si="8"/>
        <v>57.507239999999996</v>
      </c>
      <c r="H308" s="2">
        <f t="shared" si="9"/>
        <v>0.32000000000000028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111778.47</v>
      </c>
      <c r="D345" s="1">
        <f>'PR-RAS'!E350</f>
        <v>163937.90000000002</v>
      </c>
      <c r="E345" s="1">
        <v>0</v>
      </c>
      <c r="F345" s="1">
        <v>0</v>
      </c>
      <c r="G345" s="2">
        <f t="shared" si="8"/>
        <v>151241.06888000001</v>
      </c>
      <c r="H345" s="2">
        <f t="shared" si="9"/>
        <v>0.56999999997788109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250</v>
      </c>
      <c r="E346" s="1">
        <v>0</v>
      </c>
      <c r="F346" s="1">
        <v>0</v>
      </c>
      <c r="G346" s="2">
        <f t="shared" si="8"/>
        <v>172.5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250</v>
      </c>
      <c r="E351" s="1">
        <v>0</v>
      </c>
      <c r="F351" s="1">
        <v>0</v>
      </c>
      <c r="G351" s="2">
        <f t="shared" si="8"/>
        <v>175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250</v>
      </c>
      <c r="E354" s="1">
        <v>0</v>
      </c>
      <c r="F354" s="1">
        <v>0</v>
      </c>
      <c r="G354" s="2">
        <f t="shared" si="8"/>
        <v>176.5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77474</v>
      </c>
      <c r="D358" s="1">
        <f>'PR-RAS'!E363</f>
        <v>76853.37000000001</v>
      </c>
      <c r="E358" s="1">
        <v>0</v>
      </c>
      <c r="F358" s="1">
        <v>0</v>
      </c>
      <c r="G358" s="2">
        <f t="shared" si="8"/>
        <v>82531.524180000008</v>
      </c>
      <c r="H358" s="2">
        <f t="shared" si="9"/>
        <v>0.3700000000098953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76547.460000000006</v>
      </c>
      <c r="D364" s="1">
        <f>'PR-RAS'!E369</f>
        <v>76085.77</v>
      </c>
      <c r="E364" s="1">
        <v>0</v>
      </c>
      <c r="F364" s="1">
        <v>0</v>
      </c>
      <c r="G364" s="2">
        <f t="shared" si="8"/>
        <v>83024.997000000003</v>
      </c>
      <c r="H364" s="2">
        <f t="shared" si="9"/>
        <v>0.69000000000232831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57520.9</v>
      </c>
      <c r="D365" s="1">
        <f>'PR-RAS'!E370</f>
        <v>722.75</v>
      </c>
      <c r="E365" s="1">
        <v>0</v>
      </c>
      <c r="F365" s="1">
        <v>0</v>
      </c>
      <c r="G365" s="2">
        <f t="shared" si="8"/>
        <v>21463.7696</v>
      </c>
      <c r="H365" s="2">
        <f t="shared" si="9"/>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19026.560000000001</v>
      </c>
      <c r="D371" s="1">
        <f>'PR-RAS'!E376</f>
        <v>75363.02</v>
      </c>
      <c r="E371" s="1">
        <v>0</v>
      </c>
      <c r="F371" s="1">
        <v>0</v>
      </c>
      <c r="G371" s="2">
        <f t="shared" si="8"/>
        <v>62808.462</v>
      </c>
      <c r="H371" s="2">
        <f t="shared" si="9"/>
        <v>0.46000000000276486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926.54</v>
      </c>
      <c r="D378" s="1">
        <f>'PR-RAS'!E383</f>
        <v>767.6</v>
      </c>
      <c r="E378" s="1">
        <v>0</v>
      </c>
      <c r="F378" s="1">
        <v>0</v>
      </c>
      <c r="G378" s="2">
        <f t="shared" si="8"/>
        <v>928.07597999999996</v>
      </c>
      <c r="H378" s="2">
        <f t="shared" si="9"/>
        <v>0.86000000000001364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926.54</v>
      </c>
      <c r="D379" s="1">
        <f>'PR-RAS'!E384</f>
        <v>767.6</v>
      </c>
      <c r="E379" s="1">
        <v>0</v>
      </c>
      <c r="F379" s="1">
        <v>0</v>
      </c>
      <c r="G379" s="2">
        <f t="shared" si="8"/>
        <v>930.53771999999992</v>
      </c>
      <c r="H379" s="2">
        <f t="shared" si="9"/>
        <v>0.86000000000001364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34304.47</v>
      </c>
      <c r="D397" s="1">
        <f>'PR-RAS'!E402</f>
        <v>86834.53</v>
      </c>
      <c r="E397" s="1">
        <v>0</v>
      </c>
      <c r="F397" s="1">
        <v>0</v>
      </c>
      <c r="G397" s="2">
        <f t="shared" si="8"/>
        <v>82357.517879999999</v>
      </c>
      <c r="H397" s="2">
        <f t="shared" si="9"/>
        <v>0.94000000000232831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34304.47</v>
      </c>
      <c r="D398" s="1">
        <f>'PR-RAS'!E403</f>
        <v>86834.53</v>
      </c>
      <c r="E398" s="1">
        <v>0</v>
      </c>
      <c r="F398" s="1">
        <v>0</v>
      </c>
      <c r="G398" s="2">
        <f t="shared" si="8"/>
        <v>82565.491410000002</v>
      </c>
      <c r="H398" s="2">
        <f t="shared" si="9"/>
        <v>0.94000000000232831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111717.15</v>
      </c>
      <c r="D403" s="1">
        <f>'PR-RAS'!E408</f>
        <v>163874.90000000002</v>
      </c>
      <c r="E403" s="1">
        <v>0</v>
      </c>
      <c r="F403" s="1">
        <v>0</v>
      </c>
      <c r="G403" s="2">
        <f t="shared" si="8"/>
        <v>176665.71390000003</v>
      </c>
      <c r="H403" s="2">
        <f t="shared" si="9"/>
        <v>0.24999999997089617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36507.17</v>
      </c>
      <c r="D405" s="1">
        <f>'PR-RAS'!E410</f>
        <v>181680.29</v>
      </c>
      <c r="E405" s="1">
        <v>0</v>
      </c>
      <c r="F405" s="1">
        <v>0</v>
      </c>
      <c r="G405" s="2">
        <f t="shared" si="8"/>
        <v>161546.571</v>
      </c>
      <c r="H405" s="2">
        <f t="shared" si="9"/>
        <v>0.46000000000640284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1414545.86</v>
      </c>
      <c r="D407" s="1">
        <f>'PR-RAS'!E412</f>
        <v>1585473.6900000002</v>
      </c>
      <c r="E407" s="1">
        <v>0</v>
      </c>
      <c r="F407" s="1">
        <v>0</v>
      </c>
      <c r="G407" s="2">
        <f t="shared" si="8"/>
        <v>1861710.2554400002</v>
      </c>
      <c r="H407" s="2">
        <f t="shared" si="9"/>
        <v>0.44999999972060323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1412910.98</v>
      </c>
      <c r="D408" s="1">
        <f>'PR-RAS'!E413</f>
        <v>1593293.5100000002</v>
      </c>
      <c r="E408" s="1">
        <v>0</v>
      </c>
      <c r="F408" s="1">
        <v>0</v>
      </c>
      <c r="G408" s="2">
        <f t="shared" si="8"/>
        <v>1871995.686</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1634.8800000001211</v>
      </c>
      <c r="D409" s="1">
        <f>'PR-RAS'!E414</f>
        <v>0</v>
      </c>
      <c r="E409" s="1">
        <v>0</v>
      </c>
      <c r="F409" s="1">
        <v>0</v>
      </c>
      <c r="G409" s="2">
        <f t="shared" si="8"/>
        <v>667.0310400000493</v>
      </c>
      <c r="H409" s="2">
        <f t="shared" si="9"/>
        <v>0.11999999987892807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7819.8200000000652</v>
      </c>
      <c r="E410" s="1">
        <v>0</v>
      </c>
      <c r="F410" s="1">
        <v>0</v>
      </c>
      <c r="G410" s="2">
        <f t="shared" si="8"/>
        <v>6396.6127600000527</v>
      </c>
      <c r="H410" s="2">
        <f t="shared" si="9"/>
        <v>0.17999999993480742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24234.12</v>
      </c>
      <c r="D412" s="1">
        <f>'PR-RAS'!E417</f>
        <v>24697.630000000005</v>
      </c>
      <c r="E412" s="1">
        <v>0</v>
      </c>
      <c r="F412" s="1">
        <v>0</v>
      </c>
      <c r="G412" s="2">
        <f t="shared" si="8"/>
        <v>30261.675179999998</v>
      </c>
      <c r="H412" s="2">
        <f t="shared" si="9"/>
        <v>0.48999999999432475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23416.98</v>
      </c>
      <c r="D413" s="1">
        <f>'PR-RAS'!E418</f>
        <v>10264.81</v>
      </c>
      <c r="E413" s="1">
        <v>0</v>
      </c>
      <c r="F413" s="1">
        <v>0</v>
      </c>
      <c r="G413" s="2">
        <f t="shared" si="8"/>
        <v>18105.999199999998</v>
      </c>
      <c r="H413" s="2">
        <f t="shared" si="9"/>
        <v>0.21000000000094587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1414545.86</v>
      </c>
      <c r="D633" s="1">
        <f>'PR-RAS'!E639</f>
        <v>1585473.6900000002</v>
      </c>
      <c r="E633" s="1">
        <v>0</v>
      </c>
      <c r="F633" s="1">
        <v>0</v>
      </c>
      <c r="G633" s="2">
        <f t="shared" si="10"/>
        <v>2898031.72768</v>
      </c>
      <c r="H633" s="2">
        <f t="shared" si="11"/>
        <v>0.44999999972060323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1412910.98</v>
      </c>
      <c r="D634" s="1">
        <f>'PR-RAS'!E640</f>
        <v>1593293.5100000002</v>
      </c>
      <c r="E634" s="1">
        <v>0</v>
      </c>
      <c r="F634" s="1">
        <v>0</v>
      </c>
      <c r="G634" s="2">
        <f t="shared" si="10"/>
        <v>2911482.2340000002</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1634.8800000001211</v>
      </c>
      <c r="D635" s="1">
        <f>'PR-RAS'!E641</f>
        <v>0</v>
      </c>
      <c r="E635" s="1">
        <v>0</v>
      </c>
      <c r="F635" s="1">
        <v>0</v>
      </c>
      <c r="G635" s="2">
        <f t="shared" si="10"/>
        <v>1036.5139200000767</v>
      </c>
      <c r="H635" s="2">
        <f t="shared" si="11"/>
        <v>0.11999999987892807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7819.8200000000652</v>
      </c>
      <c r="E636" s="1">
        <v>0</v>
      </c>
      <c r="F636" s="1">
        <v>0</v>
      </c>
      <c r="G636" s="2">
        <f t="shared" si="10"/>
        <v>9931.1714000000829</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24234.12</v>
      </c>
      <c r="D638" s="1">
        <f>'PR-RAS'!E644</f>
        <v>24697.630000000005</v>
      </c>
      <c r="E638" s="1">
        <v>0</v>
      </c>
      <c r="F638" s="1">
        <v>0</v>
      </c>
      <c r="G638" s="2">
        <f t="shared" si="10"/>
        <v>46901.915060000007</v>
      </c>
      <c r="H638" s="2">
        <f t="shared" si="11"/>
        <v>0.48999999999432475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22599.239999999878</v>
      </c>
      <c r="D640" s="1">
        <f>'PR-RAS'!E646</f>
        <v>32517.45000000007</v>
      </c>
      <c r="E640" s="1">
        <v>0</v>
      </c>
      <c r="F640" s="1">
        <v>0</v>
      </c>
      <c r="G640" s="2">
        <f t="shared" si="10"/>
        <v>55998.215460000007</v>
      </c>
      <c r="H640" s="2">
        <f t="shared" si="11"/>
        <v>0.68999999994775862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84052.88</v>
      </c>
      <c r="D641" s="1">
        <f>'PR-RAS'!E647</f>
        <v>101270.1</v>
      </c>
      <c r="E641" s="1">
        <v>0</v>
      </c>
      <c r="F641" s="1">
        <v>0</v>
      </c>
      <c r="G641" s="2">
        <f t="shared" si="10"/>
        <v>183419.57120000001</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14841.78</v>
      </c>
      <c r="D642" s="1">
        <f>'PR-RAS'!E649</f>
        <v>10305.530000000001</v>
      </c>
      <c r="E642" s="1">
        <v>0</v>
      </c>
      <c r="F642" s="1">
        <v>0</v>
      </c>
      <c r="G642" s="2">
        <f t="shared" si="10"/>
        <v>22725.270440000004</v>
      </c>
      <c r="H642" s="2">
        <f t="shared" si="11"/>
        <v>0.68999999999869033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312834.48</v>
      </c>
      <c r="D643" s="1">
        <f>'PR-RAS'!E650</f>
        <v>314291.77</v>
      </c>
      <c r="E643" s="1">
        <v>0</v>
      </c>
      <c r="F643" s="1">
        <v>0</v>
      </c>
      <c r="G643" s="2">
        <f t="shared" si="10"/>
        <v>604390.36884000001</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317370.73</v>
      </c>
      <c r="D644" s="1">
        <f>'PR-RAS'!E651</f>
        <v>314267.71999999997</v>
      </c>
      <c r="E644" s="1">
        <v>0</v>
      </c>
      <c r="F644" s="1">
        <v>0</v>
      </c>
      <c r="G644" s="2">
        <f t="shared" si="10"/>
        <v>608217.66730999993</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10305.530000000028</v>
      </c>
      <c r="D645" s="1">
        <f>'PR-RAS'!E652</f>
        <v>10329.580000000075</v>
      </c>
      <c r="E645" s="1">
        <v>0</v>
      </c>
      <c r="F645" s="1">
        <v>0</v>
      </c>
      <c r="G645" s="2">
        <f t="shared" si="10"/>
        <v>19941.260360000113</v>
      </c>
      <c r="H645" s="2">
        <f t="shared" si="11"/>
        <v>0.88999999989755452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67</v>
      </c>
      <c r="E647" s="1">
        <v>0</v>
      </c>
      <c r="F647" s="1">
        <v>0</v>
      </c>
      <c r="G647" s="2">
        <f t="shared" si="10"/>
        <v>129.846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922313.31</v>
      </c>
      <c r="D668" s="1">
        <f>'PR-RAS'!E675</f>
        <v>1096161.78</v>
      </c>
      <c r="E668" s="1">
        <v>0</v>
      </c>
      <c r="F668" s="1">
        <v>0</v>
      </c>
      <c r="G668" s="2">
        <f t="shared" si="10"/>
        <v>2077462.7922900002</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432.68</v>
      </c>
      <c r="D669" s="1">
        <f>'PR-RAS'!E676</f>
        <v>0</v>
      </c>
      <c r="E669" s="1">
        <v>0</v>
      </c>
      <c r="F669" s="1">
        <v>0</v>
      </c>
      <c r="G669" s="2">
        <f t="shared" si="10"/>
        <v>289.03024000000005</v>
      </c>
      <c r="H669" s="2">
        <f t="shared" si="11"/>
        <v>0.31999999999999318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549.34</v>
      </c>
      <c r="D670" s="1">
        <f>'PR-RAS'!E677</f>
        <v>116.82</v>
      </c>
      <c r="E670" s="1">
        <v>0</v>
      </c>
      <c r="F670" s="1">
        <v>0</v>
      </c>
      <c r="G670" s="2">
        <f t="shared" si="10"/>
        <v>523.81362000000001</v>
      </c>
      <c r="H670" s="2">
        <f t="shared" si="11"/>
        <v>0.52000000000003865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51380.14</v>
      </c>
      <c r="D671" s="1">
        <f>'PR-RAS'!E678</f>
        <v>30000</v>
      </c>
      <c r="E671" s="1">
        <v>0</v>
      </c>
      <c r="F671" s="1">
        <v>0</v>
      </c>
      <c r="G671" s="2">
        <f t="shared" si="10"/>
        <v>74624.693800000008</v>
      </c>
      <c r="H671" s="2">
        <f t="shared" si="11"/>
        <v>0.13999999999941792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64955.6</v>
      </c>
      <c r="E687" s="1">
        <v>0</v>
      </c>
      <c r="F687" s="1">
        <v>0</v>
      </c>
      <c r="G687" s="2">
        <f t="shared" si="10"/>
        <v>89119.083200000008</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56250.85</v>
      </c>
      <c r="D703" s="1">
        <f>'PR-RAS'!E710</f>
        <v>60312.81</v>
      </c>
      <c r="E703" s="1">
        <v>0</v>
      </c>
      <c r="F703" s="1">
        <v>0</v>
      </c>
      <c r="G703" s="2">
        <f t="shared" si="10"/>
        <v>124167.28193999999</v>
      </c>
      <c r="H703" s="2">
        <f t="shared" si="11"/>
        <v>0.3400000000037835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500</v>
      </c>
      <c r="E705" s="1">
        <v>0</v>
      </c>
      <c r="F705" s="1">
        <v>0</v>
      </c>
      <c r="G705" s="2">
        <f t="shared" si="10"/>
        <v>704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3941.54</v>
      </c>
      <c r="D709" s="1">
        <f>'PR-RAS'!E716</f>
        <v>2034.84</v>
      </c>
      <c r="E709" s="1">
        <v>0</v>
      </c>
      <c r="F709" s="1">
        <v>0</v>
      </c>
      <c r="G709" s="2">
        <f t="shared" si="10"/>
        <v>5671.9437599999992</v>
      </c>
      <c r="H709" s="2">
        <f t="shared" si="11"/>
        <v>0.62000000000011823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4238.8</v>
      </c>
      <c r="D710" s="1">
        <f>'PR-RAS'!E717</f>
        <v>2286.36</v>
      </c>
      <c r="E710" s="1">
        <v>0</v>
      </c>
      <c r="F710" s="1">
        <v>0</v>
      </c>
      <c r="G710" s="2">
        <f t="shared" si="10"/>
        <v>6247.3676800000003</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38727.129999999997</v>
      </c>
      <c r="D711" s="1">
        <f>'PR-RAS'!E718</f>
        <v>48192.53</v>
      </c>
      <c r="E711" s="1">
        <v>0</v>
      </c>
      <c r="F711" s="1">
        <v>0</v>
      </c>
      <c r="G711" s="2">
        <f t="shared" si="10"/>
        <v>95929.654899999994</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481.55</v>
      </c>
      <c r="D713" s="1">
        <f>'PR-RAS'!E720</f>
        <v>6265.98</v>
      </c>
      <c r="E713" s="1">
        <v>0</v>
      </c>
      <c r="F713" s="1">
        <v>0</v>
      </c>
      <c r="G713" s="2">
        <f t="shared" si="10"/>
        <v>9265.6191199999976</v>
      </c>
      <c r="H713" s="2">
        <f t="shared" si="11"/>
        <v>0.47000000000042519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4920.6000000000004</v>
      </c>
      <c r="D715" s="1">
        <f>'PR-RAS'!E722</f>
        <v>2101.44</v>
      </c>
      <c r="E715" s="1">
        <v>0</v>
      </c>
      <c r="F715" s="1">
        <v>0</v>
      </c>
      <c r="G715" s="2">
        <f t="shared" si="10"/>
        <v>6514.1647199999998</v>
      </c>
      <c r="H715" s="2">
        <f t="shared" si="11"/>
        <v>0.83999999999969077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476.97</v>
      </c>
      <c r="E718" s="1">
        <v>0</v>
      </c>
      <c r="F718" s="1">
        <v>0</v>
      </c>
      <c r="G718" s="2">
        <f t="shared" si="10"/>
        <v>683.97497999999996</v>
      </c>
      <c r="H718" s="2">
        <f t="shared" si="11"/>
        <v>2.9999999999972715E-2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739.6</v>
      </c>
      <c r="D719" s="1">
        <f>'PR-RAS'!E726</f>
        <v>276.39999999999998</v>
      </c>
      <c r="E719" s="1">
        <v>0</v>
      </c>
      <c r="F719" s="1">
        <v>0</v>
      </c>
      <c r="G719" s="2">
        <f t="shared" si="10"/>
        <v>927.94320000000005</v>
      </c>
      <c r="H719" s="2">
        <f t="shared" si="11"/>
        <v>0.79999999999995453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34.799999999999997</v>
      </c>
      <c r="E817" s="1">
        <v>0</v>
      </c>
      <c r="F817" s="1">
        <v>0</v>
      </c>
      <c r="G817" s="2">
        <f t="shared" si="18"/>
        <v>56.793599999999991</v>
      </c>
      <c r="H817" s="2">
        <f t="shared" si="19"/>
        <v>0.20000000000000284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11.55</v>
      </c>
      <c r="D821" s="1">
        <f>'PR-RAS'!E828</f>
        <v>25.2</v>
      </c>
      <c r="E821" s="1">
        <v>0</v>
      </c>
      <c r="F821" s="1">
        <v>0</v>
      </c>
      <c r="G821" s="2">
        <f t="shared" si="18"/>
        <v>50.798999999999999</v>
      </c>
      <c r="H821" s="2">
        <f t="shared" si="19"/>
        <v>0.64999999999999858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1866174.4200000004</v>
      </c>
      <c r="D984" s="6">
        <f>BILANCA!E6</f>
        <v>1970853.6199999996</v>
      </c>
      <c r="E984" s="6">
        <v>0</v>
      </c>
      <c r="F984" s="6">
        <v>0</v>
      </c>
      <c r="G984" s="7">
        <f t="shared" ref="G984:G1241" si="22">B984/1000*C984+B984/500*D984</f>
        <v>5807.88166</v>
      </c>
      <c r="H984" s="7">
        <f t="shared" si="19"/>
        <v>0.80000000074505806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1723381.1000000003</v>
      </c>
      <c r="D985" s="1">
        <f>BILANCA!E7</f>
        <v>1825485.9499999997</v>
      </c>
      <c r="E985" s="1">
        <v>0</v>
      </c>
      <c r="F985" s="1">
        <v>0</v>
      </c>
      <c r="G985" s="2">
        <f t="shared" si="22"/>
        <v>10748.706</v>
      </c>
      <c r="H985" s="2">
        <f t="shared" si="19"/>
        <v>0.15000000060535967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38194.630000000005</v>
      </c>
      <c r="D986" s="1">
        <f>BILANCA!E8</f>
        <v>38078.29</v>
      </c>
      <c r="E986" s="1">
        <v>0</v>
      </c>
      <c r="F986" s="1">
        <v>0</v>
      </c>
      <c r="G986" s="2">
        <f t="shared" si="22"/>
        <v>343.05363</v>
      </c>
      <c r="H986" s="2">
        <f t="shared" si="19"/>
        <v>0.6599999999962165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37503.57</v>
      </c>
      <c r="D987" s="1">
        <f>BILANCA!E9</f>
        <v>37503.57</v>
      </c>
      <c r="E987" s="1">
        <v>0</v>
      </c>
      <c r="F987" s="1">
        <v>0</v>
      </c>
      <c r="G987" s="2">
        <f t="shared" si="22"/>
        <v>450.04284000000007</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10299.719999999999</v>
      </c>
      <c r="D988" s="1">
        <f>BILANCA!E10</f>
        <v>10549.72</v>
      </c>
      <c r="E988" s="1">
        <v>0</v>
      </c>
      <c r="F988" s="1">
        <v>0</v>
      </c>
      <c r="G988" s="2">
        <f t="shared" si="22"/>
        <v>156.99579999999997</v>
      </c>
      <c r="H988" s="2">
        <f t="shared" si="19"/>
        <v>0.56000000000130967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9608.66</v>
      </c>
      <c r="D989" s="1">
        <f>BILANCA!E11</f>
        <v>9975</v>
      </c>
      <c r="E989" s="1">
        <v>0</v>
      </c>
      <c r="F989" s="1">
        <v>0</v>
      </c>
      <c r="G989" s="2">
        <f t="shared" si="22"/>
        <v>177.35196000000002</v>
      </c>
      <c r="H989" s="2">
        <f t="shared" si="19"/>
        <v>0.34000000000014552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1681317.6500000001</v>
      </c>
      <c r="D990" s="1">
        <f>BILANCA!E12</f>
        <v>1781440.4499999997</v>
      </c>
      <c r="E990" s="1">
        <v>0</v>
      </c>
      <c r="F990" s="1">
        <v>0</v>
      </c>
      <c r="G990" s="2">
        <f t="shared" si="22"/>
        <v>36709.38985</v>
      </c>
      <c r="H990" s="2">
        <f t="shared" si="19"/>
        <v>0.79999999958090484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1515960.57</v>
      </c>
      <c r="D991" s="1">
        <f>BILANCA!E13</f>
        <v>1557014.8099999998</v>
      </c>
      <c r="E991" s="1">
        <v>0</v>
      </c>
      <c r="F991" s="1">
        <v>0</v>
      </c>
      <c r="G991" s="2">
        <f t="shared" si="22"/>
        <v>37039.921520000004</v>
      </c>
      <c r="H991" s="2">
        <f t="shared" si="19"/>
        <v>0.62000000011175871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2779783.99</v>
      </c>
      <c r="D993" s="1">
        <f>BILANCA!E15</f>
        <v>2866618.52</v>
      </c>
      <c r="E993" s="1">
        <v>0</v>
      </c>
      <c r="F993" s="1">
        <v>0</v>
      </c>
      <c r="G993" s="2">
        <f t="shared" si="22"/>
        <v>85130.210300000006</v>
      </c>
      <c r="H993" s="2">
        <f t="shared" si="19"/>
        <v>0.48999999975785613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18324.61</v>
      </c>
      <c r="D994" s="1">
        <f>BILANCA!E16</f>
        <v>18324.61</v>
      </c>
      <c r="E994" s="1">
        <v>0</v>
      </c>
      <c r="F994" s="1">
        <v>0</v>
      </c>
      <c r="G994" s="2">
        <f t="shared" si="22"/>
        <v>604.71213</v>
      </c>
      <c r="H994" s="2">
        <f t="shared" si="19"/>
        <v>0.77999999999883585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45121.38</v>
      </c>
      <c r="D995" s="1">
        <f>BILANCA!E17</f>
        <v>45121.38</v>
      </c>
      <c r="E995" s="1">
        <v>0</v>
      </c>
      <c r="F995" s="1">
        <v>0</v>
      </c>
      <c r="G995" s="2">
        <f t="shared" si="22"/>
        <v>1624.3696799999998</v>
      </c>
      <c r="H995" s="2">
        <f t="shared" si="19"/>
        <v>0.75999999999476131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1327269.4099999999</v>
      </c>
      <c r="D996" s="1">
        <f>BILANCA!E18</f>
        <v>1373049.7</v>
      </c>
      <c r="E996" s="1">
        <v>0</v>
      </c>
      <c r="F996" s="1">
        <v>0</v>
      </c>
      <c r="G996" s="2">
        <f t="shared" si="22"/>
        <v>52953.794529999999</v>
      </c>
      <c r="H996" s="2">
        <f t="shared" si="19"/>
        <v>0.7099999999627471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114824.31000000006</v>
      </c>
      <c r="D997" s="1">
        <f>BILANCA!E19</f>
        <v>173039.11</v>
      </c>
      <c r="E997" s="1">
        <v>0</v>
      </c>
      <c r="F997" s="1">
        <v>0</v>
      </c>
      <c r="G997" s="2">
        <f t="shared" si="22"/>
        <v>6452.6354200000005</v>
      </c>
      <c r="H997" s="2">
        <f t="shared" si="19"/>
        <v>0.42000000004190952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290803.15999999997</v>
      </c>
      <c r="D998" s="1">
        <f>BILANCA!E20</f>
        <v>294208.03999999998</v>
      </c>
      <c r="E998" s="1">
        <v>0</v>
      </c>
      <c r="F998" s="1">
        <v>0</v>
      </c>
      <c r="G998" s="2">
        <f t="shared" si="22"/>
        <v>13188.288599999998</v>
      </c>
      <c r="H998" s="2">
        <f t="shared" si="19"/>
        <v>0.19999999995343387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11159.13</v>
      </c>
      <c r="D999" s="1">
        <f>BILANCA!E21</f>
        <v>11159.13</v>
      </c>
      <c r="E999" s="1">
        <v>0</v>
      </c>
      <c r="F999" s="1">
        <v>0</v>
      </c>
      <c r="G999" s="2">
        <f t="shared" si="22"/>
        <v>535.63824</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208947.19</v>
      </c>
      <c r="D1000" s="1">
        <f>BILANCA!E22</f>
        <v>208947.19</v>
      </c>
      <c r="E1000" s="1">
        <v>0</v>
      </c>
      <c r="F1000" s="1">
        <v>0</v>
      </c>
      <c r="G1000" s="2">
        <f t="shared" si="22"/>
        <v>10656.306690000001</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4068.27</v>
      </c>
      <c r="D1002" s="1">
        <f>BILANCA!E24</f>
        <v>4068.27</v>
      </c>
      <c r="E1002" s="1">
        <v>0</v>
      </c>
      <c r="F1002" s="1">
        <v>0</v>
      </c>
      <c r="G1002" s="2">
        <f t="shared" si="22"/>
        <v>231.89139</v>
      </c>
      <c r="H1002" s="2">
        <f t="shared" si="19"/>
        <v>0.53999999999996362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56437.52</v>
      </c>
      <c r="D1003" s="1">
        <f>BILANCA!E25</f>
        <v>56437.52</v>
      </c>
      <c r="E1003" s="1">
        <v>0</v>
      </c>
      <c r="F1003" s="1">
        <v>0</v>
      </c>
      <c r="G1003" s="2">
        <f t="shared" si="22"/>
        <v>3386.2511999999997</v>
      </c>
      <c r="H1003" s="2">
        <f t="shared" si="19"/>
        <v>0.96000000000640284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183746.5</v>
      </c>
      <c r="D1004" s="1">
        <f>BILANCA!E26</f>
        <v>259109.52</v>
      </c>
      <c r="E1004" s="1">
        <v>0</v>
      </c>
      <c r="F1004" s="1">
        <v>0</v>
      </c>
      <c r="G1004" s="2">
        <f t="shared" si="22"/>
        <v>14741.27634</v>
      </c>
      <c r="H1004" s="2">
        <f t="shared" si="19"/>
        <v>0.98000000001047738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640337.46</v>
      </c>
      <c r="D1006" s="1">
        <f>BILANCA!E28</f>
        <v>660890.56000000006</v>
      </c>
      <c r="E1006" s="1">
        <v>0</v>
      </c>
      <c r="F1006" s="1">
        <v>0</v>
      </c>
      <c r="G1006" s="2">
        <f t="shared" si="22"/>
        <v>45128.727339999998</v>
      </c>
      <c r="H1006" s="2">
        <f t="shared" si="19"/>
        <v>0.89999999990686774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546.92999999999984</v>
      </c>
      <c r="D1007" s="1">
        <f>BILANCA!E29</f>
        <v>78.129999999999654</v>
      </c>
      <c r="E1007" s="1">
        <v>0</v>
      </c>
      <c r="F1007" s="1">
        <v>0</v>
      </c>
      <c r="G1007" s="2">
        <f t="shared" si="22"/>
        <v>16.87655999999998</v>
      </c>
      <c r="H1007" s="2">
        <f t="shared" si="19"/>
        <v>0.1999999999998181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2343.9899999999998</v>
      </c>
      <c r="D1008" s="1">
        <f>BILANCA!E30</f>
        <v>2343.9899999999998</v>
      </c>
      <c r="E1008" s="1">
        <v>0</v>
      </c>
      <c r="F1008" s="1">
        <v>0</v>
      </c>
      <c r="G1008" s="2">
        <f t="shared" si="22"/>
        <v>175.79925</v>
      </c>
      <c r="H1008" s="2">
        <f t="shared" si="19"/>
        <v>2.0000000000436557E-2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1797.06</v>
      </c>
      <c r="D1012" s="1">
        <f>BILANCA!E34</f>
        <v>2265.86</v>
      </c>
      <c r="E1012" s="1">
        <v>0</v>
      </c>
      <c r="F1012" s="1">
        <v>0</v>
      </c>
      <c r="G1012" s="2">
        <f t="shared" si="22"/>
        <v>183.53462000000002</v>
      </c>
      <c r="H1012" s="2">
        <f t="shared" si="19"/>
        <v>0.1999999999998181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49985.840000000004</v>
      </c>
      <c r="D1013" s="1">
        <f>BILANCA!E35</f>
        <v>51308.4</v>
      </c>
      <c r="E1013" s="1">
        <v>0</v>
      </c>
      <c r="F1013" s="1">
        <v>0</v>
      </c>
      <c r="G1013" s="2">
        <f t="shared" si="22"/>
        <v>4578.0792000000001</v>
      </c>
      <c r="H1013" s="2">
        <f t="shared" si="19"/>
        <v>0.55999999999767169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54039.16</v>
      </c>
      <c r="D1014" s="1">
        <f>BILANCA!E36</f>
        <v>55313.96</v>
      </c>
      <c r="E1014" s="1">
        <v>0</v>
      </c>
      <c r="F1014" s="1">
        <v>0</v>
      </c>
      <c r="G1014" s="2">
        <f t="shared" si="22"/>
        <v>5104.6794799999998</v>
      </c>
      <c r="H1014" s="2">
        <f t="shared" si="19"/>
        <v>0.20000000000436557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4053.32</v>
      </c>
      <c r="D1018" s="1">
        <f>BILANCA!E40</f>
        <v>4005.56</v>
      </c>
      <c r="E1018" s="1">
        <v>0</v>
      </c>
      <c r="F1018" s="1">
        <v>0</v>
      </c>
      <c r="G1018" s="2">
        <f t="shared" si="22"/>
        <v>422.25540000000001</v>
      </c>
      <c r="H1018" s="2">
        <f t="shared" si="19"/>
        <v>0.76000000000021828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4339.5600000000004</v>
      </c>
      <c r="D1025" s="1">
        <f>BILANCA!E47</f>
        <v>4339.5600000000004</v>
      </c>
      <c r="E1025" s="1">
        <v>0</v>
      </c>
      <c r="F1025" s="1">
        <v>0</v>
      </c>
      <c r="G1025" s="2">
        <f t="shared" si="22"/>
        <v>546.78456000000006</v>
      </c>
      <c r="H1025" s="2">
        <f t="shared" si="19"/>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4339.5600000000004</v>
      </c>
      <c r="D1028" s="1">
        <f>BILANCA!E50</f>
        <v>4339.5600000000004</v>
      </c>
      <c r="E1028" s="1">
        <v>0</v>
      </c>
      <c r="F1028" s="1">
        <v>0</v>
      </c>
      <c r="G1028" s="2">
        <f t="shared" si="22"/>
        <v>585.84059999999999</v>
      </c>
      <c r="H1028" s="2">
        <f t="shared" si="19"/>
        <v>0.87999999999919964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111242.93</v>
      </c>
      <c r="D1032" s="1">
        <f>BILANCA!E54</f>
        <v>115328.77</v>
      </c>
      <c r="E1032" s="1">
        <v>0</v>
      </c>
      <c r="F1032" s="1">
        <v>0</v>
      </c>
      <c r="G1032" s="2">
        <f t="shared" si="22"/>
        <v>16753.123029999999</v>
      </c>
      <c r="H1032" s="2">
        <f t="shared" si="19"/>
        <v>0.30000000000291038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111242.93</v>
      </c>
      <c r="D1033" s="1">
        <f>BILANCA!E55</f>
        <v>115328.77</v>
      </c>
      <c r="E1033" s="1">
        <v>0</v>
      </c>
      <c r="F1033" s="1">
        <v>0</v>
      </c>
      <c r="G1033" s="2">
        <f t="shared" si="22"/>
        <v>17095.023499999999</v>
      </c>
      <c r="H1033" s="2">
        <f t="shared" si="19"/>
        <v>0.30000000000291038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3868.82</v>
      </c>
      <c r="D1041" s="1">
        <f>BILANCA!E63</f>
        <v>5967.21</v>
      </c>
      <c r="E1041" s="1">
        <v>0</v>
      </c>
      <c r="F1041" s="1">
        <v>0</v>
      </c>
      <c r="G1041" s="2">
        <f t="shared" si="22"/>
        <v>916.58792000000005</v>
      </c>
      <c r="H1041" s="2">
        <f t="shared" si="19"/>
        <v>0.38999999999987267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3868.82</v>
      </c>
      <c r="D1042" s="1">
        <f>BILANCA!E64</f>
        <v>5967.21</v>
      </c>
      <c r="E1042" s="1">
        <v>0</v>
      </c>
      <c r="F1042" s="1">
        <v>0</v>
      </c>
      <c r="G1042" s="2">
        <f t="shared" si="22"/>
        <v>932.3911599999999</v>
      </c>
      <c r="H1042" s="2">
        <f t="shared" si="19"/>
        <v>0.38999999999987267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142793.32</v>
      </c>
      <c r="D1046" s="1">
        <f>BILANCA!E68</f>
        <v>145367.67000000001</v>
      </c>
      <c r="E1046" s="1">
        <v>0</v>
      </c>
      <c r="F1046" s="1">
        <v>0</v>
      </c>
      <c r="G1046" s="2">
        <f t="shared" si="22"/>
        <v>27312.30558</v>
      </c>
      <c r="H1046" s="2">
        <f t="shared" si="19"/>
        <v>0.64999999999417923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10305.530000000001</v>
      </c>
      <c r="D1047" s="1">
        <f>BILANCA!E69</f>
        <v>10329.58</v>
      </c>
      <c r="E1047" s="1">
        <v>0</v>
      </c>
      <c r="F1047" s="1">
        <v>0</v>
      </c>
      <c r="G1047" s="2">
        <f t="shared" si="22"/>
        <v>1981.7401600000001</v>
      </c>
      <c r="H1047" s="2">
        <f t="shared" si="19"/>
        <v>0.88999999999941792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10305.530000000001</v>
      </c>
      <c r="D1048" s="1">
        <f>BILANCA!E70</f>
        <v>10082.75</v>
      </c>
      <c r="E1048" s="1">
        <v>0</v>
      </c>
      <c r="F1048" s="1">
        <v>0</v>
      </c>
      <c r="G1048" s="2">
        <f t="shared" si="22"/>
        <v>1980.6169500000001</v>
      </c>
      <c r="H1048" s="2">
        <f t="shared" si="19"/>
        <v>0.71999999999934516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9947.6</v>
      </c>
      <c r="D1050" s="1">
        <f>BILANCA!E72</f>
        <v>10082.75</v>
      </c>
      <c r="E1050" s="1">
        <v>0</v>
      </c>
      <c r="F1050" s="1">
        <v>0</v>
      </c>
      <c r="G1050" s="2">
        <f t="shared" si="22"/>
        <v>2017.5777000000003</v>
      </c>
      <c r="H1050" s="2">
        <f t="shared" si="19"/>
        <v>0.6499999999996362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357.93</v>
      </c>
      <c r="D1052" s="1">
        <f>BILANCA!E74</f>
        <v>0</v>
      </c>
      <c r="E1052" s="1">
        <v>0</v>
      </c>
      <c r="F1052" s="1">
        <v>0</v>
      </c>
      <c r="G1052" s="2">
        <f t="shared" si="22"/>
        <v>24.697170000000003</v>
      </c>
      <c r="H1052" s="2">
        <f t="shared" si="19"/>
        <v>6.9999999999993179E-2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246.83</v>
      </c>
      <c r="E1054" s="1">
        <v>0</v>
      </c>
      <c r="F1054" s="1">
        <v>0</v>
      </c>
      <c r="G1054" s="2">
        <f t="shared" si="22"/>
        <v>35.049859999999995</v>
      </c>
      <c r="H1054" s="2">
        <f t="shared" si="19"/>
        <v>0.16999999999998749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20881.8</v>
      </c>
      <c r="D1056" s="1">
        <f>BILANCA!E78</f>
        <v>21401.54</v>
      </c>
      <c r="E1056" s="1">
        <v>0</v>
      </c>
      <c r="F1056" s="1">
        <v>0</v>
      </c>
      <c r="G1056" s="2">
        <f t="shared" si="22"/>
        <v>4648.9962399999995</v>
      </c>
      <c r="H1056" s="2">
        <f t="shared" si="19"/>
        <v>0.65999999999985448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15.28</v>
      </c>
      <c r="D1060" s="1">
        <f>BILANCA!E82</f>
        <v>15.28</v>
      </c>
      <c r="E1060" s="1">
        <v>0</v>
      </c>
      <c r="F1060" s="1">
        <v>0</v>
      </c>
      <c r="G1060" s="2">
        <f t="shared" si="22"/>
        <v>3.5296799999999995</v>
      </c>
      <c r="H1060" s="2">
        <f t="shared" si="19"/>
        <v>0.55999999999999872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268.62</v>
      </c>
      <c r="E1062" s="1">
        <v>0</v>
      </c>
      <c r="F1062" s="1">
        <v>0</v>
      </c>
      <c r="G1062" s="2">
        <f t="shared" si="22"/>
        <v>42.441960000000002</v>
      </c>
      <c r="H1062" s="2">
        <f t="shared" si="19"/>
        <v>0.37999999999999545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20866.52</v>
      </c>
      <c r="D1064" s="1">
        <f>BILANCA!E86</f>
        <v>21117.64</v>
      </c>
      <c r="E1064" s="1">
        <v>0</v>
      </c>
      <c r="F1064" s="1">
        <v>0</v>
      </c>
      <c r="G1064" s="2">
        <f t="shared" si="22"/>
        <v>5111.2457999999997</v>
      </c>
      <c r="H1064" s="2">
        <f t="shared" si="19"/>
        <v>0.84000000000014552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172.08</v>
      </c>
      <c r="D1096" s="1">
        <f>BILANCA!E118</f>
        <v>172.08</v>
      </c>
      <c r="E1096" s="1">
        <v>0</v>
      </c>
      <c r="F1096" s="1">
        <v>0</v>
      </c>
      <c r="G1096" s="2">
        <f t="shared" si="22"/>
        <v>58.335120000000003</v>
      </c>
      <c r="H1096" s="2">
        <f t="shared" si="23"/>
        <v>0.16000000000002501</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172.08</v>
      </c>
      <c r="D1097" s="1">
        <f>BILANCA!E119</f>
        <v>172.08</v>
      </c>
      <c r="E1097" s="1">
        <v>0</v>
      </c>
      <c r="F1097" s="1">
        <v>0</v>
      </c>
      <c r="G1097" s="2">
        <f t="shared" si="22"/>
        <v>58.851360000000014</v>
      </c>
      <c r="H1097" s="2">
        <f t="shared" si="23"/>
        <v>0.16000000000002501</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172.08</v>
      </c>
      <c r="D1099" s="1">
        <f>BILANCA!E121</f>
        <v>172.08</v>
      </c>
      <c r="E1099" s="1">
        <v>0</v>
      </c>
      <c r="F1099" s="1">
        <v>0</v>
      </c>
      <c r="G1099" s="2">
        <f t="shared" si="22"/>
        <v>59.883840000000006</v>
      </c>
      <c r="H1099" s="2">
        <f t="shared" si="23"/>
        <v>0.16000000000002501</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25833.14</v>
      </c>
      <c r="D1124" s="1">
        <f>BILANCA!E146</f>
        <v>10811.48</v>
      </c>
      <c r="E1124" s="1">
        <v>0</v>
      </c>
      <c r="F1124" s="1">
        <v>0</v>
      </c>
      <c r="G1124" s="2">
        <f t="shared" si="22"/>
        <v>6691.3100999999988</v>
      </c>
      <c r="H1124" s="2">
        <f t="shared" si="23"/>
        <v>0.61999999999898137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39.950000000000003</v>
      </c>
      <c r="D1127" s="1">
        <f>BILANCA!E149</f>
        <v>39.96</v>
      </c>
      <c r="E1127" s="1">
        <v>0</v>
      </c>
      <c r="F1127" s="1">
        <v>0</v>
      </c>
      <c r="G1127" s="2">
        <f t="shared" si="22"/>
        <v>17.261279999999999</v>
      </c>
      <c r="H1127" s="2">
        <f t="shared" si="23"/>
        <v>8.9999999999996305E-2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39.950000000000003</v>
      </c>
      <c r="D1135" s="1">
        <f>BILANCA!E157</f>
        <v>39.96</v>
      </c>
      <c r="E1135" s="1">
        <v>0</v>
      </c>
      <c r="F1135" s="1">
        <v>0</v>
      </c>
      <c r="G1135" s="2">
        <f t="shared" si="22"/>
        <v>18.22024</v>
      </c>
      <c r="H1135" s="2">
        <f t="shared" si="23"/>
        <v>8.9999999999996305E-2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6166.91</v>
      </c>
      <c r="D1137" s="1">
        <f>BILANCA!E159</f>
        <v>6681.79</v>
      </c>
      <c r="E1137" s="1">
        <v>0</v>
      </c>
      <c r="F1137" s="1">
        <v>0</v>
      </c>
      <c r="G1137" s="2">
        <f t="shared" si="22"/>
        <v>3007.6954599999999</v>
      </c>
      <c r="H1137" s="2">
        <f t="shared" si="23"/>
        <v>0.3000000000001819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19626.28</v>
      </c>
      <c r="D1138" s="1">
        <f>BILANCA!E160</f>
        <v>4089.73</v>
      </c>
      <c r="E1138" s="1">
        <v>0</v>
      </c>
      <c r="F1138" s="1">
        <v>0</v>
      </c>
      <c r="G1138" s="2">
        <f t="shared" si="22"/>
        <v>4309.8896999999997</v>
      </c>
      <c r="H1138" s="2">
        <f t="shared" si="23"/>
        <v>0.54999999999881766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1547.89</v>
      </c>
      <c r="D1142" s="1">
        <f>BILANCA!E164</f>
        <v>1382.89</v>
      </c>
      <c r="E1142" s="1">
        <v>0</v>
      </c>
      <c r="F1142" s="1">
        <v>0</v>
      </c>
      <c r="G1142" s="2">
        <f t="shared" si="22"/>
        <v>685.87353000000007</v>
      </c>
      <c r="H1142" s="2">
        <f t="shared" si="23"/>
        <v>0.21999999999979991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1547.89</v>
      </c>
      <c r="D1144" s="1">
        <f>BILANCA!E166</f>
        <v>1382.89</v>
      </c>
      <c r="E1144" s="1">
        <v>0</v>
      </c>
      <c r="F1144" s="1">
        <v>0</v>
      </c>
      <c r="G1144" s="2">
        <f t="shared" si="22"/>
        <v>694.50087000000008</v>
      </c>
      <c r="H1144" s="2">
        <f t="shared" si="23"/>
        <v>0.21999999999979991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84052.88</v>
      </c>
      <c r="D1148" s="1">
        <f>BILANCA!E170</f>
        <v>101270.1</v>
      </c>
      <c r="E1148" s="1">
        <v>0</v>
      </c>
      <c r="F1148" s="1">
        <v>0</v>
      </c>
      <c r="G1148" s="2">
        <f t="shared" si="22"/>
        <v>47287.858200000002</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84052.88</v>
      </c>
      <c r="D1151" s="1">
        <f>BILANCA!E173</f>
        <v>101270.1</v>
      </c>
      <c r="E1151" s="1">
        <v>0</v>
      </c>
      <c r="F1151" s="1">
        <v>0</v>
      </c>
      <c r="G1151" s="2">
        <f t="shared" si="22"/>
        <v>48147.637440000006</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1866174.42</v>
      </c>
      <c r="D1152" s="1">
        <f>BILANCA!E175</f>
        <v>1970853.6199999999</v>
      </c>
      <c r="E1152" s="1">
        <v>0</v>
      </c>
      <c r="F1152" s="1">
        <v>0</v>
      </c>
      <c r="G1152" s="2">
        <f t="shared" si="22"/>
        <v>981532.00054000004</v>
      </c>
      <c r="H1152" s="2">
        <f t="shared" si="23"/>
        <v>0.80000000004656613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116622.12999999999</v>
      </c>
      <c r="D1153" s="1">
        <f>BILANCA!E176</f>
        <v>142348.15999999997</v>
      </c>
      <c r="E1153" s="1">
        <v>0</v>
      </c>
      <c r="F1153" s="1">
        <v>0</v>
      </c>
      <c r="G1153" s="2">
        <f t="shared" si="22"/>
        <v>68224.136499999993</v>
      </c>
      <c r="H1153" s="2">
        <f t="shared" si="23"/>
        <v>0.28999999996449333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116622.12999999999</v>
      </c>
      <c r="D1154" s="1">
        <f>BILANCA!E177</f>
        <v>141094.04999999999</v>
      </c>
      <c r="E1154" s="1">
        <v>0</v>
      </c>
      <c r="F1154" s="1">
        <v>0</v>
      </c>
      <c r="G1154" s="2">
        <f t="shared" si="22"/>
        <v>68196.549329999994</v>
      </c>
      <c r="H1154" s="2">
        <f t="shared" si="23"/>
        <v>0.17999999997846317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85026.51</v>
      </c>
      <c r="D1155" s="1">
        <f>BILANCA!E178</f>
        <v>102716.74</v>
      </c>
      <c r="E1155" s="1">
        <v>0</v>
      </c>
      <c r="F1155" s="1">
        <v>0</v>
      </c>
      <c r="G1155" s="2">
        <f t="shared" si="22"/>
        <v>49959.118279999995</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8780.59</v>
      </c>
      <c r="D1156" s="1">
        <f>BILANCA!E179</f>
        <v>15449.56</v>
      </c>
      <c r="E1156" s="1">
        <v>0</v>
      </c>
      <c r="F1156" s="1">
        <v>0</v>
      </c>
      <c r="G1156" s="2">
        <f t="shared" si="22"/>
        <v>6864.589829999999</v>
      </c>
      <c r="H1156" s="2">
        <f t="shared" si="23"/>
        <v>0.8500000000003638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309.24</v>
      </c>
      <c r="D1164" s="1">
        <f>BILANCA!E187</f>
        <v>309.24</v>
      </c>
      <c r="E1164" s="1">
        <v>0</v>
      </c>
      <c r="F1164" s="1">
        <v>0</v>
      </c>
      <c r="G1164" s="2">
        <f t="shared" si="22"/>
        <v>167.91731999999999</v>
      </c>
      <c r="H1164" s="2">
        <f t="shared" si="23"/>
        <v>0.48000000000001819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22505.79</v>
      </c>
      <c r="D1165" s="1">
        <f>BILANCA!E188</f>
        <v>22618.51</v>
      </c>
      <c r="E1165" s="1">
        <v>0</v>
      </c>
      <c r="F1165" s="1">
        <v>0</v>
      </c>
      <c r="G1165" s="2">
        <f t="shared" si="22"/>
        <v>12329.191419999999</v>
      </c>
      <c r="H1165" s="2">
        <f t="shared" si="23"/>
        <v>0.7000000000007276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1254.1099999999999</v>
      </c>
      <c r="E1166" s="1">
        <v>0</v>
      </c>
      <c r="F1166" s="1">
        <v>0</v>
      </c>
      <c r="G1166" s="2">
        <f t="shared" si="22"/>
        <v>459.00425999999993</v>
      </c>
      <c r="H1166" s="2">
        <f t="shared" si="23"/>
        <v>0.10999999999989996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1749552.29</v>
      </c>
      <c r="D1214" s="1">
        <f>BILANCA!E237</f>
        <v>1828505.46</v>
      </c>
      <c r="E1214" s="1">
        <v>0</v>
      </c>
      <c r="F1214" s="1">
        <v>0</v>
      </c>
      <c r="G1214" s="2">
        <f t="shared" si="22"/>
        <v>1248916.1015099999</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1747186.66</v>
      </c>
      <c r="D1215" s="1">
        <f>BILANCA!E238</f>
        <v>1849291.51</v>
      </c>
      <c r="E1215" s="1">
        <v>0</v>
      </c>
      <c r="F1215" s="1">
        <v>0</v>
      </c>
      <c r="G1215" s="2">
        <f t="shared" si="22"/>
        <v>1263418.5657599999</v>
      </c>
      <c r="H1215" s="2">
        <f t="shared" si="23"/>
        <v>0.83000000007450581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1747186.66</v>
      </c>
      <c r="D1216" s="1">
        <f>BILANCA!E239</f>
        <v>1849291.51</v>
      </c>
      <c r="E1216" s="1">
        <v>0</v>
      </c>
      <c r="F1216" s="1">
        <v>0</v>
      </c>
      <c r="G1216" s="2">
        <f t="shared" si="22"/>
        <v>1268864.3354400001</v>
      </c>
      <c r="H1216" s="2">
        <f t="shared" si="23"/>
        <v>0.83000000007450581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1747186.66</v>
      </c>
      <c r="D1217" s="1">
        <f>BILANCA!E240</f>
        <v>1849291.51</v>
      </c>
      <c r="E1217" s="1">
        <v>0</v>
      </c>
      <c r="F1217" s="1">
        <v>0</v>
      </c>
      <c r="G1217" s="2">
        <f t="shared" si="22"/>
        <v>1274310.10512</v>
      </c>
      <c r="H1217" s="2">
        <f t="shared" si="23"/>
        <v>0.83000000007450581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-22599.239999999998</v>
      </c>
      <c r="D1222" s="1">
        <f>BILANCA!E245</f>
        <v>-32517.449999999953</v>
      </c>
      <c r="E1222" s="1">
        <v>0</v>
      </c>
      <c r="F1222" s="1">
        <v>0</v>
      </c>
      <c r="G1222" s="2">
        <f t="shared" si="22"/>
        <v>-20944.559459999975</v>
      </c>
      <c r="H1222" s="2">
        <f t="shared" si="23"/>
        <v>0.6899999999513966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34934.33</v>
      </c>
      <c r="D1223" s="1">
        <f>BILANCA!E246</f>
        <v>1238420.49</v>
      </c>
      <c r="E1223" s="1">
        <v>0</v>
      </c>
      <c r="F1223" s="1">
        <v>0</v>
      </c>
      <c r="G1223" s="2">
        <f t="shared" si="22"/>
        <v>602826.07439999992</v>
      </c>
      <c r="H1223" s="2">
        <f t="shared" si="23"/>
        <v>0.819999999992433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34934.33</v>
      </c>
      <c r="D1224" s="1">
        <f>BILANCA!E247</f>
        <v>1238420.49</v>
      </c>
      <c r="E1224" s="1">
        <v>0</v>
      </c>
      <c r="F1224" s="1">
        <v>0</v>
      </c>
      <c r="G1224" s="2">
        <f t="shared" si="22"/>
        <v>605337.84970999998</v>
      </c>
      <c r="H1224" s="2">
        <f t="shared" si="23"/>
        <v>0.819999999992433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57533.57</v>
      </c>
      <c r="D1227" s="1">
        <f>BILANCA!E250</f>
        <v>1270937.94</v>
      </c>
      <c r="E1227" s="1">
        <v>0</v>
      </c>
      <c r="F1227" s="1">
        <v>0</v>
      </c>
      <c r="G1227" s="2">
        <f t="shared" si="22"/>
        <v>634255.90579999995</v>
      </c>
      <c r="H1227" s="2">
        <f t="shared" si="23"/>
        <v>0.49000000005617039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57533.57</v>
      </c>
      <c r="D1229" s="1">
        <f>BILANCA!E252</f>
        <v>1270937.94</v>
      </c>
      <c r="E1229" s="1">
        <v>0</v>
      </c>
      <c r="F1229" s="1">
        <v>0</v>
      </c>
      <c r="G1229" s="2">
        <f t="shared" si="22"/>
        <v>639454.7246999999</v>
      </c>
      <c r="H1229" s="2">
        <f t="shared" si="23"/>
        <v>0.49000000005617039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23416.98</v>
      </c>
      <c r="D1232" s="1">
        <f>BILANCA!E255</f>
        <v>10348.51</v>
      </c>
      <c r="E1232" s="1">
        <v>0</v>
      </c>
      <c r="F1232" s="1">
        <v>0</v>
      </c>
      <c r="G1232" s="2">
        <f t="shared" si="22"/>
        <v>10984.386</v>
      </c>
      <c r="H1232" s="2">
        <f t="shared" si="23"/>
        <v>0.51000000000021828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1547.89</v>
      </c>
      <c r="D1233" s="1">
        <f>BILANCA!E256</f>
        <v>1382.89</v>
      </c>
      <c r="E1233" s="1">
        <v>0</v>
      </c>
      <c r="F1233" s="1">
        <v>0</v>
      </c>
      <c r="G1233" s="2">
        <f t="shared" si="22"/>
        <v>1078.4175</v>
      </c>
      <c r="H1233" s="2">
        <f t="shared" si="23"/>
        <v>0.21999999999979991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2682.13</v>
      </c>
      <c r="D1236" s="1">
        <f>BILANCA!E259</f>
        <v>17054.21</v>
      </c>
      <c r="E1236" s="1">
        <v>0</v>
      </c>
      <c r="F1236" s="1">
        <v>0</v>
      </c>
      <c r="G1236" s="2">
        <f t="shared" si="22"/>
        <v>9308.0091499999999</v>
      </c>
      <c r="H1236" s="2">
        <f t="shared" si="23"/>
        <v>0.33999999999923602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2682.13</v>
      </c>
      <c r="D1237" s="1">
        <f>BILANCA!E260</f>
        <v>17054.21</v>
      </c>
      <c r="E1237" s="1">
        <v>0</v>
      </c>
      <c r="F1237" s="1">
        <v>0</v>
      </c>
      <c r="G1237" s="2">
        <f t="shared" si="22"/>
        <v>9344.7996999999996</v>
      </c>
      <c r="H1237" s="2">
        <f t="shared" si="23"/>
        <v>0.33999999999923602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12566.72</v>
      </c>
      <c r="D1240" s="1">
        <f>BILANCA!E264</f>
        <v>2358.63</v>
      </c>
      <c r="E1240" s="1">
        <v>0</v>
      </c>
      <c r="F1240" s="1">
        <v>0</v>
      </c>
      <c r="G1240" s="2">
        <f t="shared" si="22"/>
        <v>4441.9828600000001</v>
      </c>
      <c r="H1240" s="2">
        <f t="shared" si="23"/>
        <v>0.6500000000005457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13266.42</v>
      </c>
      <c r="D1241" s="1">
        <f>BILANCA!E265</f>
        <v>8452.85</v>
      </c>
      <c r="E1241" s="1">
        <v>0</v>
      </c>
      <c r="F1241" s="1">
        <v>0</v>
      </c>
      <c r="G1241" s="2">
        <f t="shared" si="22"/>
        <v>7784.4069600000003</v>
      </c>
      <c r="H1241" s="2">
        <f t="shared" si="23"/>
        <v>0.56999999999970896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1547.89</v>
      </c>
      <c r="D1242" s="1">
        <f>BILANCA!E266</f>
        <v>1382.89</v>
      </c>
      <c r="E1242" s="1">
        <v>0</v>
      </c>
      <c r="F1242" s="1">
        <v>0</v>
      </c>
      <c r="G1242" s="2">
        <f t="shared" ref="G1242:G1479" si="24">B1242/1000*C1242+B1242/500*D1242</f>
        <v>1117.24053</v>
      </c>
      <c r="H1242" s="2">
        <f t="shared" si="23"/>
        <v>0.21999999999979991</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20866.52</v>
      </c>
      <c r="D1244" s="1">
        <f>BILANCA!E268</f>
        <v>21101.7</v>
      </c>
      <c r="E1244" s="1">
        <v>0</v>
      </c>
      <c r="F1244" s="1">
        <v>0</v>
      </c>
      <c r="G1244" s="2">
        <f t="shared" si="24"/>
        <v>16461.24912</v>
      </c>
      <c r="H1244" s="2">
        <f t="shared" si="23"/>
        <v>0.77999999999883585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15.94</v>
      </c>
      <c r="E1245" s="1">
        <v>0</v>
      </c>
      <c r="F1245" s="1">
        <v>0</v>
      </c>
      <c r="G1245" s="2">
        <f t="shared" si="24"/>
        <v>8.3525600000000004</v>
      </c>
      <c r="H1245" s="2">
        <f t="shared" si="23"/>
        <v>6.0000000000000497E-2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3185.06</v>
      </c>
      <c r="D1263" s="1">
        <f>BILANCA!E287</f>
        <v>3185.06</v>
      </c>
      <c r="E1263" s="1">
        <v>0</v>
      </c>
      <c r="F1263" s="1">
        <v>0</v>
      </c>
      <c r="G1263" s="2">
        <f t="shared" si="24"/>
        <v>2675.4504000000002</v>
      </c>
      <c r="H1263" s="2">
        <f t="shared" si="23"/>
        <v>0.11999999999989086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113437.07</v>
      </c>
      <c r="D1264" s="1">
        <f>BILANCA!E288</f>
        <v>137908.99</v>
      </c>
      <c r="E1264" s="1">
        <v>0</v>
      </c>
      <c r="F1264" s="1">
        <v>0</v>
      </c>
      <c r="G1264" s="2">
        <f t="shared" si="24"/>
        <v>109380.66905</v>
      </c>
      <c r="H1264" s="2">
        <f t="shared" si="23"/>
        <v>8.0000000016298145E-2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558.07000000000005</v>
      </c>
      <c r="E1265" s="1">
        <v>0</v>
      </c>
      <c r="F1265" s="1">
        <v>0</v>
      </c>
      <c r="G1265" s="2">
        <f t="shared" si="24"/>
        <v>314.75148000000002</v>
      </c>
      <c r="H1265" s="2">
        <f t="shared" si="23"/>
        <v>7.0000000000050022E-2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696.04</v>
      </c>
      <c r="E1266" s="1">
        <v>0</v>
      </c>
      <c r="F1266" s="1">
        <v>0</v>
      </c>
      <c r="G1266" s="2">
        <f t="shared" si="24"/>
        <v>393.95863999999995</v>
      </c>
      <c r="H1266" s="2">
        <f t="shared" si="23"/>
        <v>3.999999999996362E-2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2991.95</v>
      </c>
      <c r="D1274" s="1">
        <f>BILANCA!E298</f>
        <v>2875.82</v>
      </c>
      <c r="E1274" s="1">
        <v>0</v>
      </c>
      <c r="F1274" s="1">
        <v>0</v>
      </c>
      <c r="G1274" s="2">
        <f t="shared" si="24"/>
        <v>2544.3846899999999</v>
      </c>
      <c r="H1274" s="2">
        <f t="shared" si="23"/>
        <v>0.23000000000001819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19076.96</v>
      </c>
      <c r="D1278" s="1">
        <f>BILANCA!E302</f>
        <v>19742.689999999999</v>
      </c>
      <c r="E1278" s="1">
        <v>0</v>
      </c>
      <c r="F1278" s="1">
        <v>0</v>
      </c>
      <c r="G1278" s="2">
        <f t="shared" si="24"/>
        <v>17275.890299999999</v>
      </c>
      <c r="H1278" s="2">
        <f t="shared" si="23"/>
        <v>0.35000000000218279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1412910.98</v>
      </c>
      <c r="D1408" s="1">
        <f>'RAS-funkcijski'!E114</f>
        <v>1593293.51</v>
      </c>
      <c r="E1408" s="1">
        <v>0</v>
      </c>
      <c r="F1408" s="1">
        <v>0</v>
      </c>
      <c r="G1408" s="2">
        <f t="shared" si="24"/>
        <v>505944.78</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1412910.98</v>
      </c>
      <c r="D1412" s="1">
        <f>'RAS-funkcijski'!E118</f>
        <v>1593293.51</v>
      </c>
      <c r="E1412" s="1">
        <v>0</v>
      </c>
      <c r="F1412" s="1">
        <v>0</v>
      </c>
      <c r="G1412" s="2">
        <f t="shared" si="24"/>
        <v>524342.772</v>
      </c>
      <c r="H1412" s="2">
        <f t="shared" si="27"/>
        <v>0.51000000000931323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1412910.98</v>
      </c>
      <c r="D1414" s="1">
        <f>'RAS-funkcijski'!E120</f>
        <v>1593293.51</v>
      </c>
      <c r="E1414" s="1">
        <v>0</v>
      </c>
      <c r="F1414" s="1">
        <v>0</v>
      </c>
      <c r="G1414" s="2">
        <f t="shared" si="24"/>
        <v>533541.76800000004</v>
      </c>
      <c r="H1414" s="2">
        <f t="shared" si="27"/>
        <v>0.51000000000931323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1412910.98</v>
      </c>
      <c r="D1435" s="13">
        <f>'RAS-funkcijski'!E141</f>
        <v>1593293.51</v>
      </c>
      <c r="E1435" s="13">
        <v>0</v>
      </c>
      <c r="F1435" s="13">
        <v>0</v>
      </c>
      <c r="G1435" s="14">
        <f t="shared" si="24"/>
        <v>630131.22600000002</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1029.45</v>
      </c>
      <c r="D1436" s="6">
        <f>'P-VRIO'!E5</f>
        <v>0</v>
      </c>
      <c r="E1436" s="6">
        <v>0</v>
      </c>
      <c r="F1436" s="6">
        <v>0</v>
      </c>
      <c r="G1436" s="7">
        <f t="shared" si="24"/>
        <v>1.02945</v>
      </c>
      <c r="H1436" s="7">
        <f t="shared" si="27"/>
        <v>0.45000000000004547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544.96</v>
      </c>
      <c r="D1437" s="1">
        <f>'P-VRIO'!E6</f>
        <v>0</v>
      </c>
      <c r="E1437" s="1">
        <v>0</v>
      </c>
      <c r="F1437" s="1">
        <v>0</v>
      </c>
      <c r="G1437" s="2">
        <f t="shared" si="24"/>
        <v>1.08992</v>
      </c>
      <c r="H1437" s="2">
        <f t="shared" si="27"/>
        <v>3.999999999996362E-2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544.96</v>
      </c>
      <c r="D1438" s="1">
        <f>'P-VRIO'!E7</f>
        <v>0</v>
      </c>
      <c r="E1438" s="1">
        <v>0</v>
      </c>
      <c r="F1438" s="1">
        <v>0</v>
      </c>
      <c r="G1438" s="2">
        <f t="shared" si="24"/>
        <v>1.6348800000000001</v>
      </c>
      <c r="H1438" s="2">
        <f t="shared" si="27"/>
        <v>3.999999999996362E-2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544.96</v>
      </c>
      <c r="D1440" s="1">
        <f>'P-VRIO'!E9</f>
        <v>0</v>
      </c>
      <c r="E1440" s="1">
        <v>0</v>
      </c>
      <c r="F1440" s="1">
        <v>0</v>
      </c>
      <c r="G1440" s="2">
        <f t="shared" si="24"/>
        <v>2.7248000000000001</v>
      </c>
      <c r="H1440" s="2">
        <f t="shared" si="27"/>
        <v>3.999999999996362E-2</v>
      </c>
      <c r="I1440" s="10">
        <f t="shared" si="28"/>
        <v>0.10899199999990088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484.49</v>
      </c>
      <c r="D1453" s="1">
        <f>'P-VRIO'!E22</f>
        <v>0</v>
      </c>
      <c r="E1453" s="1">
        <v>0</v>
      </c>
      <c r="F1453" s="1">
        <v>0</v>
      </c>
      <c r="G1453" s="2">
        <f t="shared" si="24"/>
        <v>8.7208199999999998</v>
      </c>
      <c r="H1453" s="2">
        <f t="shared" si="27"/>
        <v>0.49000000000000909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484.49</v>
      </c>
      <c r="D1454" s="1">
        <f>'P-VRIO'!E23</f>
        <v>0</v>
      </c>
      <c r="E1454" s="1">
        <v>0</v>
      </c>
      <c r="F1454" s="1">
        <v>0</v>
      </c>
      <c r="G1454" s="2">
        <f t="shared" si="24"/>
        <v>9.2053100000000008</v>
      </c>
      <c r="H1454" s="2">
        <f t="shared" si="27"/>
        <v>0.49000000000000909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484.49</v>
      </c>
      <c r="D1456" s="1">
        <f>'P-VRIO'!E25</f>
        <v>0</v>
      </c>
      <c r="E1456" s="1">
        <v>0</v>
      </c>
      <c r="F1456" s="1">
        <v>0</v>
      </c>
      <c r="G1456" s="2">
        <f t="shared" si="24"/>
        <v>10.174290000000001</v>
      </c>
      <c r="H1456" s="2">
        <f t="shared" si="27"/>
        <v>0.49000000000000909</v>
      </c>
      <c r="I1456" s="10">
        <f t="shared" si="30"/>
        <v>4.9854021000000932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116622.14</v>
      </c>
      <c r="D1480" s="6"/>
      <c r="E1480" s="6">
        <v>0</v>
      </c>
      <c r="F1480" s="6">
        <v>0</v>
      </c>
      <c r="G1480" s="7">
        <f t="shared" ref="G1480:G1580" si="34">B1480/1000*C1480</f>
        <v>116.62214</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1669392.28</v>
      </c>
      <c r="D1481" s="1">
        <v>0</v>
      </c>
      <c r="E1481" s="1">
        <v>0</v>
      </c>
      <c r="F1481" s="1">
        <v>0</v>
      </c>
      <c r="G1481" s="2">
        <f t="shared" si="34"/>
        <v>3338.7845600000001</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7269.24</v>
      </c>
      <c r="D1482" s="1">
        <v>0</v>
      </c>
      <c r="E1482" s="1">
        <v>0</v>
      </c>
      <c r="F1482" s="1">
        <v>0</v>
      </c>
      <c r="G1482" s="2">
        <f t="shared" si="34"/>
        <v>21.80772</v>
      </c>
      <c r="H1482" s="2">
        <f t="shared" si="35"/>
        <v>0.23999999999978172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1512114.8900000001</v>
      </c>
      <c r="D1483" s="1">
        <v>0</v>
      </c>
      <c r="E1483" s="1">
        <v>0</v>
      </c>
      <c r="F1483" s="1">
        <v>0</v>
      </c>
      <c r="G1483" s="2">
        <f t="shared" si="34"/>
        <v>6048.4595600000002</v>
      </c>
      <c r="H1483" s="2">
        <f t="shared" si="35"/>
        <v>0.10999999986961484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1127767.53</v>
      </c>
      <c r="D1484" s="1">
        <v>0</v>
      </c>
      <c r="E1484" s="1">
        <v>0</v>
      </c>
      <c r="F1484" s="1">
        <v>0</v>
      </c>
      <c r="G1484" s="2">
        <f t="shared" si="34"/>
        <v>5638.8376500000004</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329146.94</v>
      </c>
      <c r="D1485" s="1">
        <v>0</v>
      </c>
      <c r="E1485" s="1">
        <v>0</v>
      </c>
      <c r="F1485" s="1">
        <v>0</v>
      </c>
      <c r="G1485" s="2">
        <f t="shared" si="34"/>
        <v>1974.8816400000001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2453.5500000000002</v>
      </c>
      <c r="D1486" s="1">
        <v>0</v>
      </c>
      <c r="E1486" s="1">
        <v>0</v>
      </c>
      <c r="F1486" s="1">
        <v>0</v>
      </c>
      <c r="G1486" s="2">
        <f t="shared" si="34"/>
        <v>17.174850000000003</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60</v>
      </c>
      <c r="D1489" s="1">
        <v>0</v>
      </c>
      <c r="E1489" s="1">
        <v>0</v>
      </c>
      <c r="F1489" s="1">
        <v>0</v>
      </c>
      <c r="G1489" s="2">
        <f t="shared" si="34"/>
        <v>0.6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52686.87</v>
      </c>
      <c r="D1491" s="1">
        <v>0</v>
      </c>
      <c r="E1491" s="1">
        <v>0</v>
      </c>
      <c r="F1491" s="1">
        <v>0</v>
      </c>
      <c r="G1491" s="2">
        <f t="shared" si="34"/>
        <v>632.24243999999999</v>
      </c>
      <c r="H1491" s="2">
        <f t="shared" si="35"/>
        <v>0.12999999999738066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150008.15</v>
      </c>
      <c r="D1492" s="1">
        <v>0</v>
      </c>
      <c r="E1492" s="1">
        <v>0</v>
      </c>
      <c r="F1492" s="1">
        <v>0</v>
      </c>
      <c r="G1492" s="2">
        <f t="shared" si="34"/>
        <v>1950.1059499999999</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1643666.26</v>
      </c>
      <c r="D1499" s="1">
        <v>0</v>
      </c>
      <c r="E1499" s="1">
        <v>0</v>
      </c>
      <c r="F1499" s="1">
        <v>0</v>
      </c>
      <c r="G1499" s="2">
        <f t="shared" si="34"/>
        <v>32873.325199999999</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6603.51</v>
      </c>
      <c r="D1500" s="1">
        <v>0</v>
      </c>
      <c r="E1500" s="1">
        <v>0</v>
      </c>
      <c r="F1500" s="1">
        <v>0</v>
      </c>
      <c r="G1500" s="2">
        <f t="shared" si="34"/>
        <v>138.67371</v>
      </c>
      <c r="H1500" s="2">
        <f t="shared" si="35"/>
        <v>0.48999999999978172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1488308.71</v>
      </c>
      <c r="D1501" s="1">
        <v>0</v>
      </c>
      <c r="E1501" s="1">
        <v>0</v>
      </c>
      <c r="F1501" s="1">
        <v>0</v>
      </c>
      <c r="G1501" s="2">
        <f t="shared" si="34"/>
        <v>32742.791619999996</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1110077.31</v>
      </c>
      <c r="D1502" s="1">
        <v>0</v>
      </c>
      <c r="E1502" s="1">
        <v>0</v>
      </c>
      <c r="F1502" s="1">
        <v>0</v>
      </c>
      <c r="G1502" s="2">
        <f t="shared" si="34"/>
        <v>25531.778130000002</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322477.96999999997</v>
      </c>
      <c r="D1503" s="1">
        <v>0</v>
      </c>
      <c r="E1503" s="1">
        <v>0</v>
      </c>
      <c r="F1503" s="1">
        <v>0</v>
      </c>
      <c r="G1503" s="2">
        <f t="shared" si="34"/>
        <v>7739.4712799999998</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2453.5500000000002</v>
      </c>
      <c r="D1504" s="1">
        <v>0</v>
      </c>
      <c r="E1504" s="1">
        <v>0</v>
      </c>
      <c r="F1504" s="1">
        <v>0</v>
      </c>
      <c r="G1504" s="2">
        <f t="shared" si="34"/>
        <v>61.338750000000005</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60</v>
      </c>
      <c r="D1507" s="1">
        <v>0</v>
      </c>
      <c r="E1507" s="1">
        <v>0</v>
      </c>
      <c r="F1507" s="1">
        <v>0</v>
      </c>
      <c r="G1507" s="2">
        <f t="shared" si="34"/>
        <v>1.68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53239.88</v>
      </c>
      <c r="D1509" s="1">
        <v>0</v>
      </c>
      <c r="E1509" s="1">
        <v>0</v>
      </c>
      <c r="F1509" s="1">
        <v>0</v>
      </c>
      <c r="G1509" s="2">
        <f t="shared" si="34"/>
        <v>1597.1963999999998</v>
      </c>
      <c r="H1509" s="2">
        <f t="shared" si="35"/>
        <v>0.12000000000261934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148754.04</v>
      </c>
      <c r="D1510" s="1">
        <v>0</v>
      </c>
      <c r="E1510" s="1">
        <v>0</v>
      </c>
      <c r="F1510" s="1">
        <v>0</v>
      </c>
      <c r="G1510" s="2">
        <f t="shared" si="34"/>
        <v>4611.3752400000003</v>
      </c>
      <c r="H1510" s="2">
        <f t="shared" si="35"/>
        <v>4.0000000008149073E-2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142348.15999999992</v>
      </c>
      <c r="D1517" s="1">
        <v>0</v>
      </c>
      <c r="E1517" s="1">
        <v>0</v>
      </c>
      <c r="F1517" s="1">
        <v>0</v>
      </c>
      <c r="G1517" s="2">
        <f t="shared" si="34"/>
        <v>5409.2300799999966</v>
      </c>
      <c r="H1517" s="2">
        <f t="shared" si="35"/>
        <v>0.15999999991618097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3185.06</v>
      </c>
      <c r="D1518" s="1">
        <v>0</v>
      </c>
      <c r="E1518" s="1">
        <v>0</v>
      </c>
      <c r="F1518" s="1">
        <v>0</v>
      </c>
      <c r="G1518" s="2">
        <f t="shared" si="34"/>
        <v>124.21733999999999</v>
      </c>
      <c r="H1518" s="2">
        <f t="shared" si="35"/>
        <v>5.999999999994543E-2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3185.06</v>
      </c>
      <c r="D1524" s="1">
        <v>0</v>
      </c>
      <c r="E1524" s="1">
        <v>0</v>
      </c>
      <c r="F1524" s="1">
        <v>0</v>
      </c>
      <c r="G1524" s="2">
        <f t="shared" si="34"/>
        <v>143.32769999999999</v>
      </c>
      <c r="H1524" s="2">
        <f t="shared" si="35"/>
        <v>5.999999999994543E-2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3185.06</v>
      </c>
      <c r="D1560" s="1">
        <v>0</v>
      </c>
      <c r="E1560" s="1">
        <v>0</v>
      </c>
      <c r="F1560" s="1">
        <v>0</v>
      </c>
      <c r="G1560" s="2">
        <f t="shared" si="34"/>
        <v>257.98986000000002</v>
      </c>
      <c r="H1560" s="2">
        <f t="shared" si="35"/>
        <v>5.999999999994543E-2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3185.06</v>
      </c>
      <c r="D1564" s="1">
        <v>0</v>
      </c>
      <c r="E1564" s="1">
        <v>0</v>
      </c>
      <c r="F1564" s="1">
        <v>0</v>
      </c>
      <c r="G1564" s="2">
        <f t="shared" si="34"/>
        <v>270.73009999999999</v>
      </c>
      <c r="H1564" s="2">
        <f t="shared" si="35"/>
        <v>5.999999999994543E-2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139163.09999999998</v>
      </c>
      <c r="D1576" s="1">
        <v>0</v>
      </c>
      <c r="E1576" s="1">
        <v>0</v>
      </c>
      <c r="F1576" s="1">
        <v>0</v>
      </c>
      <c r="G1576" s="2">
        <f t="shared" si="34"/>
        <v>13498.820699999998</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137908.99</v>
      </c>
      <c r="D1578" s="1">
        <v>0</v>
      </c>
      <c r="E1578" s="1">
        <v>0</v>
      </c>
      <c r="F1578" s="1">
        <v>0</v>
      </c>
      <c r="G1578" s="2">
        <f t="shared" si="34"/>
        <v>13652.99001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1254.1099999999999</v>
      </c>
      <c r="D1579" s="1">
        <v>0</v>
      </c>
      <c r="E1579" s="1">
        <v>0</v>
      </c>
      <c r="F1579" s="1">
        <v>0</v>
      </c>
      <c r="G1579" s="2">
        <f t="shared" si="34"/>
        <v>125.411</v>
      </c>
      <c r="H1579" s="2">
        <f t="shared" si="35"/>
        <v>0.10999999999989996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1414484.54</v>
      </c>
      <c r="I16" s="170">
        <f>'PR-RAS'!E6</f>
        <v>1585410.6900000002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1301132.51</v>
      </c>
      <c r="I17" s="170">
        <f>'PR-RAS'!E151</f>
        <v>1431454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22599.239999999878</v>
      </c>
      <c r="I19" s="171">
        <f>'PR-RAS'!E646</f>
        <v>32517.45000000007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1723381.1000000003</v>
      </c>
      <c r="I20" s="173">
        <f>BILANCA!E7</f>
        <v>1825485.9499999997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142793.32</v>
      </c>
      <c r="I21" s="175">
        <f>BILANCA!E68</f>
        <v>145367.67000000001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116622.12999999999</v>
      </c>
      <c r="I22" s="175">
        <f>BILANCA!E176</f>
        <v>142348.15999999997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1749552.29</v>
      </c>
      <c r="I23" s="177">
        <f>BILANCA!E237</f>
        <v>1828505.46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1412910.98</v>
      </c>
      <c r="I27" s="175">
        <f>'RAS-funkcijski'!E114</f>
        <v>1593293.51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1412910.98</v>
      </c>
      <c r="I28" s="179">
        <f>'RAS-funkcijski'!E141</f>
        <v>1593293.51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1029.45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484.49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116622.14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142348.15999999992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3185.06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139163.09999999998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391"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1414484.54</v>
      </c>
      <c r="E6" s="51">
        <f>E7+E44+E50+E82+E106+E124+E133+E139</f>
        <v>1585410.6900000002</v>
      </c>
      <c r="F6" s="52">
        <f t="shared" ref="F6:F131" si="0">IF(D6&lt;&gt;0,IF(E6/D6&gt;=100,"&gt;&gt;100",E6/D6*100),"-")</f>
        <v>112.0839885602426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983202.40999999992</v>
      </c>
      <c r="E50" s="51">
        <f>E51+E54+E59+E62+E65+E68+E71+E74+E77</f>
        <v>1205221.6500000001</v>
      </c>
      <c r="F50" s="52">
        <f t="shared" si="0"/>
        <v>122.58123431572957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8526.94</v>
      </c>
      <c r="E54" s="51">
        <f t="shared" si="11"/>
        <v>11196.42</v>
      </c>
      <c r="F54" s="52">
        <f t="shared" si="0"/>
        <v>131.3064241099386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8526.94</v>
      </c>
      <c r="E57" s="242">
        <v>11196.42</v>
      </c>
      <c r="F57" s="52">
        <f t="shared" si="0"/>
        <v>131.3064241099386</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974675.47</v>
      </c>
      <c r="E68" s="51">
        <f t="shared" si="15"/>
        <v>1126278.6000000001</v>
      </c>
      <c r="F68" s="52">
        <f t="shared" si="0"/>
        <v>115.5542162151675</v>
      </c>
    </row>
    <row r="69" spans="1:6" ht="12.75" customHeight="1" x14ac:dyDescent="0.2">
      <c r="A69" s="53" t="s">
        <v>184</v>
      </c>
      <c r="B69" s="85" t="s">
        <v>185</v>
      </c>
      <c r="C69" s="50" t="s">
        <v>184</v>
      </c>
      <c r="D69" s="242">
        <v>922745.99</v>
      </c>
      <c r="E69" s="242">
        <v>1096161.78</v>
      </c>
      <c r="F69" s="52">
        <f t="shared" si="0"/>
        <v>118.79344823812239</v>
      </c>
    </row>
    <row r="70" spans="1:6" ht="24" x14ac:dyDescent="0.2">
      <c r="A70" s="53" t="s">
        <v>186</v>
      </c>
      <c r="B70" s="85" t="s">
        <v>187</v>
      </c>
      <c r="C70" s="50" t="s">
        <v>186</v>
      </c>
      <c r="D70" s="242">
        <v>51929.48</v>
      </c>
      <c r="E70" s="242">
        <v>30116.82</v>
      </c>
      <c r="F70" s="52">
        <f t="shared" si="0"/>
        <v>57.995612511428959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64955.6</v>
      </c>
      <c r="F74" s="52" t="str">
        <f t="shared" si="0"/>
        <v>-</v>
      </c>
    </row>
    <row r="75" spans="1:6" ht="12.75" customHeight="1" x14ac:dyDescent="0.2">
      <c r="A75" s="53" t="s">
        <v>196</v>
      </c>
      <c r="B75" s="85" t="s">
        <v>197</v>
      </c>
      <c r="C75" s="50" t="s">
        <v>196</v>
      </c>
      <c r="D75" s="242">
        <v>0</v>
      </c>
      <c r="E75" s="242">
        <v>64955.6</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2791.03</v>
      </c>
      <c r="F77" s="52" t="str">
        <f t="shared" si="0"/>
        <v>-</v>
      </c>
    </row>
    <row r="78" spans="1:6" ht="12.75" customHeight="1" x14ac:dyDescent="0.2">
      <c r="A78" s="53">
        <v>6391</v>
      </c>
      <c r="B78" s="85" t="s">
        <v>202</v>
      </c>
      <c r="C78" s="50" t="s">
        <v>203</v>
      </c>
      <c r="D78" s="242">
        <v>0</v>
      </c>
      <c r="E78" s="242">
        <v>2791.03</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56728.87</v>
      </c>
      <c r="E106" s="51">
        <f t="shared" si="23"/>
        <v>60812.81</v>
      </c>
      <c r="F106" s="52">
        <f t="shared" si="0"/>
        <v>107.19905050109406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56728.87</v>
      </c>
      <c r="E112" s="51">
        <f t="shared" si="25"/>
        <v>60812.81</v>
      </c>
      <c r="F112" s="52">
        <f t="shared" si="0"/>
        <v>107.19905050109406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56728.87</v>
      </c>
      <c r="E117" s="242">
        <v>60812.81</v>
      </c>
      <c r="F117" s="52">
        <f t="shared" si="0"/>
        <v>107.19905050109406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154670.13999999998</v>
      </c>
      <c r="E124" s="51">
        <f t="shared" si="27"/>
        <v>96904.069999999992</v>
      </c>
      <c r="F124" s="52">
        <f t="shared" si="0"/>
        <v>62.652086563056066</v>
      </c>
    </row>
    <row r="125" spans="1:6" ht="12.75" customHeight="1" x14ac:dyDescent="0.2">
      <c r="A125" s="53">
        <v>661</v>
      </c>
      <c r="B125" s="86" t="s">
        <v>296</v>
      </c>
      <c r="C125" s="50" t="s">
        <v>297</v>
      </c>
      <c r="D125" s="51">
        <f t="shared" ref="D125:E125" si="28">SUM(D126:D127)</f>
        <v>154450.76999999999</v>
      </c>
      <c r="E125" s="51">
        <f t="shared" si="28"/>
        <v>94465.56</v>
      </c>
      <c r="F125" s="52">
        <f t="shared" si="0"/>
        <v>61.162246067144885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154450.76999999999</v>
      </c>
      <c r="E127" s="242">
        <v>94465.56</v>
      </c>
      <c r="F127" s="52">
        <f t="shared" si="0"/>
        <v>61.162246067144885</v>
      </c>
    </row>
    <row r="128" spans="1:6" ht="24" x14ac:dyDescent="0.2">
      <c r="A128" s="53">
        <v>663</v>
      </c>
      <c r="B128" s="231" t="s">
        <v>302</v>
      </c>
      <c r="C128" s="50" t="s">
        <v>303</v>
      </c>
      <c r="D128" s="51">
        <f t="shared" ref="D128:E128" si="29">SUM(D129:D132)</f>
        <v>219.37</v>
      </c>
      <c r="E128" s="51">
        <f t="shared" si="29"/>
        <v>2438.5100000000002</v>
      </c>
      <c r="F128" s="52">
        <f t="shared" si="0"/>
        <v>1111.5968455121485</v>
      </c>
    </row>
    <row r="129" spans="1:6" ht="12.75" customHeight="1" x14ac:dyDescent="0.2">
      <c r="A129" s="53">
        <v>6631</v>
      </c>
      <c r="B129" s="86" t="s">
        <v>304</v>
      </c>
      <c r="C129" s="50" t="s">
        <v>305</v>
      </c>
      <c r="D129" s="242">
        <v>53.09</v>
      </c>
      <c r="E129" s="242">
        <v>2030</v>
      </c>
      <c r="F129" s="52">
        <f t="shared" si="0"/>
        <v>3823.6956112262192</v>
      </c>
    </row>
    <row r="130" spans="1:6" ht="12.75" customHeight="1" x14ac:dyDescent="0.2">
      <c r="A130" s="53">
        <v>6632</v>
      </c>
      <c r="B130" s="232" t="s">
        <v>306</v>
      </c>
      <c r="C130" s="50" t="s">
        <v>307</v>
      </c>
      <c r="D130" s="242">
        <v>166.28</v>
      </c>
      <c r="E130" s="242">
        <v>408.51</v>
      </c>
      <c r="F130" s="52">
        <f t="shared" si="0"/>
        <v>245.67596824633148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219883.12</v>
      </c>
      <c r="E133" s="51">
        <f t="shared" si="30"/>
        <v>222472.16</v>
      </c>
      <c r="F133" s="52">
        <f t="shared" ref="F133:F223" si="31">IF(D133&lt;&gt;0,IF(E133/D133&gt;=100,"&gt;&gt;100",E133/D133*100),"-")</f>
        <v>101.17746191704029</v>
      </c>
    </row>
    <row r="134" spans="1:6" ht="24" x14ac:dyDescent="0.2">
      <c r="A134" s="53">
        <v>671</v>
      </c>
      <c r="B134" s="232" t="s">
        <v>314</v>
      </c>
      <c r="C134" s="50" t="s">
        <v>315</v>
      </c>
      <c r="D134" s="51">
        <f t="shared" ref="D134:E134" si="32">SUM(D135:D137)</f>
        <v>219883.12</v>
      </c>
      <c r="E134" s="51">
        <f t="shared" si="32"/>
        <v>222472.16</v>
      </c>
      <c r="F134" s="52">
        <f t="shared" si="31"/>
        <v>101.17746191704029</v>
      </c>
    </row>
    <row r="135" spans="1:6" ht="12.75" customHeight="1" x14ac:dyDescent="0.2">
      <c r="A135" s="53">
        <v>6711</v>
      </c>
      <c r="B135" s="85" t="s">
        <v>316</v>
      </c>
      <c r="C135" s="50" t="s">
        <v>317</v>
      </c>
      <c r="D135" s="242">
        <v>173562.86</v>
      </c>
      <c r="E135" s="242">
        <v>179512.85</v>
      </c>
      <c r="F135" s="52">
        <f t="shared" si="31"/>
        <v>103.42814701255789</v>
      </c>
    </row>
    <row r="136" spans="1:6" ht="24" x14ac:dyDescent="0.2">
      <c r="A136" s="53">
        <v>6712</v>
      </c>
      <c r="B136" s="232" t="s">
        <v>318</v>
      </c>
      <c r="C136" s="50" t="s">
        <v>319</v>
      </c>
      <c r="D136" s="242">
        <v>46320.26</v>
      </c>
      <c r="E136" s="242">
        <v>42959.31</v>
      </c>
      <c r="F136" s="52">
        <f t="shared" si="31"/>
        <v>92.744103767984015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1301132.51</v>
      </c>
      <c r="E151" s="51">
        <f t="shared" si="35"/>
        <v>1431454</v>
      </c>
      <c r="F151" s="52">
        <f t="shared" si="31"/>
        <v>110.01600444216093</v>
      </c>
    </row>
    <row r="152" spans="1:6" ht="12.75" customHeight="1" x14ac:dyDescent="0.2">
      <c r="A152" s="53">
        <v>31</v>
      </c>
      <c r="B152" s="85" t="s">
        <v>349</v>
      </c>
      <c r="C152" s="50" t="s">
        <v>35</v>
      </c>
      <c r="D152" s="51">
        <f t="shared" ref="D152:E152" si="36">D153+D158+D159</f>
        <v>935065.94</v>
      </c>
      <c r="E152" s="51">
        <f t="shared" si="36"/>
        <v>1103883.3800000001</v>
      </c>
      <c r="F152" s="52">
        <f t="shared" si="31"/>
        <v>118.05406793022534</v>
      </c>
    </row>
    <row r="153" spans="1:6" ht="12.75" customHeight="1" x14ac:dyDescent="0.2">
      <c r="A153" s="53">
        <v>311</v>
      </c>
      <c r="B153" s="85" t="s">
        <v>350</v>
      </c>
      <c r="C153" s="50" t="s">
        <v>351</v>
      </c>
      <c r="D153" s="51">
        <f t="shared" ref="D153:E153" si="37">SUM(D154:D157)</f>
        <v>768259.26</v>
      </c>
      <c r="E153" s="51">
        <f t="shared" si="37"/>
        <v>911011.92</v>
      </c>
      <c r="F153" s="52">
        <f t="shared" si="31"/>
        <v>118.58131329259865</v>
      </c>
    </row>
    <row r="154" spans="1:6" ht="12.75" customHeight="1" x14ac:dyDescent="0.2">
      <c r="A154" s="53">
        <v>3111</v>
      </c>
      <c r="B154" s="85" t="s">
        <v>352</v>
      </c>
      <c r="C154" s="50" t="s">
        <v>353</v>
      </c>
      <c r="D154" s="242">
        <v>768259.26</v>
      </c>
      <c r="E154" s="242">
        <v>911011.92</v>
      </c>
      <c r="F154" s="52">
        <f t="shared" si="31"/>
        <v>118.58131329259865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42031.48</v>
      </c>
      <c r="E158" s="242">
        <v>45342.99</v>
      </c>
      <c r="F158" s="52">
        <f t="shared" si="31"/>
        <v>107.87864238899034</v>
      </c>
    </row>
    <row r="159" spans="1:6" ht="12.75" customHeight="1" x14ac:dyDescent="0.2">
      <c r="A159" s="53">
        <v>313</v>
      </c>
      <c r="B159" s="85" t="s">
        <v>362</v>
      </c>
      <c r="C159" s="50" t="s">
        <v>363</v>
      </c>
      <c r="D159" s="51">
        <f t="shared" ref="D159:E159" si="38">SUM(D160:D162)</f>
        <v>124775.20000000001</v>
      </c>
      <c r="E159" s="51">
        <f t="shared" si="38"/>
        <v>147528.47</v>
      </c>
      <c r="F159" s="52">
        <f t="shared" si="31"/>
        <v>118.23541056235534</v>
      </c>
    </row>
    <row r="160" spans="1:6" ht="12.75" customHeight="1" x14ac:dyDescent="0.2">
      <c r="A160" s="53">
        <v>3131</v>
      </c>
      <c r="B160" s="85" t="s">
        <v>142</v>
      </c>
      <c r="C160" s="50" t="s">
        <v>364</v>
      </c>
      <c r="D160" s="242">
        <v>19.16</v>
      </c>
      <c r="E160" s="242"/>
      <c r="F160" s="52">
        <f t="shared" si="31"/>
        <v>0</v>
      </c>
    </row>
    <row r="161" spans="1:6" ht="12.75" customHeight="1" x14ac:dyDescent="0.2">
      <c r="A161" s="53">
        <v>3132</v>
      </c>
      <c r="B161" s="85" t="s">
        <v>365</v>
      </c>
      <c r="C161" s="50" t="s">
        <v>366</v>
      </c>
      <c r="D161" s="242">
        <v>124670.69</v>
      </c>
      <c r="E161" s="242">
        <v>147465.03</v>
      </c>
      <c r="F161" s="52">
        <f t="shared" si="31"/>
        <v>118.28363988360056</v>
      </c>
    </row>
    <row r="162" spans="1:6" ht="12.75" customHeight="1" x14ac:dyDescent="0.2">
      <c r="A162" s="53">
        <v>3133</v>
      </c>
      <c r="B162" s="85" t="s">
        <v>367</v>
      </c>
      <c r="C162" s="50" t="s">
        <v>368</v>
      </c>
      <c r="D162" s="242">
        <v>85.35</v>
      </c>
      <c r="E162" s="242">
        <v>63.44</v>
      </c>
      <c r="F162" s="52">
        <f t="shared" si="31"/>
        <v>74.329232571763328</v>
      </c>
    </row>
    <row r="163" spans="1:6" ht="12.75" customHeight="1" x14ac:dyDescent="0.2">
      <c r="A163" s="53">
        <v>32</v>
      </c>
      <c r="B163" s="85" t="s">
        <v>369</v>
      </c>
      <c r="C163" s="50" t="s">
        <v>370</v>
      </c>
      <c r="D163" s="51">
        <f t="shared" ref="D163:E163" si="39">D164+D169+D177+D187+D188</f>
        <v>363299.65</v>
      </c>
      <c r="E163" s="51">
        <f t="shared" si="39"/>
        <v>324495.40999999997</v>
      </c>
      <c r="F163" s="52">
        <f t="shared" si="31"/>
        <v>89.3189437424451</v>
      </c>
    </row>
    <row r="164" spans="1:6" ht="12.75" customHeight="1" x14ac:dyDescent="0.2">
      <c r="A164" s="53">
        <v>321</v>
      </c>
      <c r="B164" s="85" t="s">
        <v>371</v>
      </c>
      <c r="C164" s="50" t="s">
        <v>372</v>
      </c>
      <c r="D164" s="51">
        <f t="shared" ref="D164:E164" si="40">SUM(D165:D168)</f>
        <v>49469.469999999994</v>
      </c>
      <c r="E164" s="51">
        <f t="shared" si="40"/>
        <v>64796.71</v>
      </c>
      <c r="F164" s="52">
        <f t="shared" si="31"/>
        <v>130.98323066731868</v>
      </c>
    </row>
    <row r="165" spans="1:6" ht="12.75" customHeight="1" x14ac:dyDescent="0.2">
      <c r="A165" s="53">
        <v>3211</v>
      </c>
      <c r="B165" s="85" t="s">
        <v>373</v>
      </c>
      <c r="C165" s="50" t="s">
        <v>374</v>
      </c>
      <c r="D165" s="242">
        <v>7303.49</v>
      </c>
      <c r="E165" s="242">
        <v>12743.93</v>
      </c>
      <c r="F165" s="52">
        <f t="shared" si="31"/>
        <v>174.49096253982685</v>
      </c>
    </row>
    <row r="166" spans="1:6" ht="12.75" customHeight="1" x14ac:dyDescent="0.2">
      <c r="A166" s="53">
        <v>3212</v>
      </c>
      <c r="B166" s="85" t="s">
        <v>375</v>
      </c>
      <c r="C166" s="50" t="s">
        <v>376</v>
      </c>
      <c r="D166" s="242">
        <v>38727.129999999997</v>
      </c>
      <c r="E166" s="242">
        <v>48192.53</v>
      </c>
      <c r="F166" s="52">
        <f t="shared" si="31"/>
        <v>124.44126378587828</v>
      </c>
    </row>
    <row r="167" spans="1:6" ht="12.75" customHeight="1" x14ac:dyDescent="0.2">
      <c r="A167" s="53">
        <v>3213</v>
      </c>
      <c r="B167" s="85" t="s">
        <v>377</v>
      </c>
      <c r="C167" s="50" t="s">
        <v>378</v>
      </c>
      <c r="D167" s="242">
        <v>2134.4499999999998</v>
      </c>
      <c r="E167" s="242">
        <v>2600.65</v>
      </c>
      <c r="F167" s="52">
        <f t="shared" si="31"/>
        <v>121.84169223921855</v>
      </c>
    </row>
    <row r="168" spans="1:6" ht="12.75" customHeight="1" x14ac:dyDescent="0.2">
      <c r="A168" s="53">
        <v>3214</v>
      </c>
      <c r="B168" s="85" t="s">
        <v>379</v>
      </c>
      <c r="C168" s="50" t="s">
        <v>380</v>
      </c>
      <c r="D168" s="242">
        <v>1304.4000000000001</v>
      </c>
      <c r="E168" s="242">
        <v>1259.5999999999999</v>
      </c>
      <c r="F168" s="52">
        <f t="shared" si="31"/>
        <v>96.565470714504741</v>
      </c>
    </row>
    <row r="169" spans="1:6" ht="12.75" customHeight="1" x14ac:dyDescent="0.2">
      <c r="A169" s="53">
        <v>322</v>
      </c>
      <c r="B169" s="85" t="s">
        <v>381</v>
      </c>
      <c r="C169" s="50" t="s">
        <v>382</v>
      </c>
      <c r="D169" s="51">
        <f t="shared" ref="D169:E169" si="41">SUM(D170:D176)</f>
        <v>207614.37</v>
      </c>
      <c r="E169" s="51">
        <f t="shared" si="41"/>
        <v>163228.66</v>
      </c>
      <c r="F169" s="52">
        <f t="shared" si="31"/>
        <v>78.621080034103613</v>
      </c>
    </row>
    <row r="170" spans="1:6" ht="12.75" customHeight="1" x14ac:dyDescent="0.2">
      <c r="A170" s="53">
        <v>3221</v>
      </c>
      <c r="B170" s="85" t="s">
        <v>383</v>
      </c>
      <c r="C170" s="50" t="s">
        <v>384</v>
      </c>
      <c r="D170" s="242">
        <v>14408.71</v>
      </c>
      <c r="E170" s="242">
        <v>19759.419999999998</v>
      </c>
      <c r="F170" s="52">
        <f t="shared" si="31"/>
        <v>137.13524666677307</v>
      </c>
    </row>
    <row r="171" spans="1:6" ht="12.75" customHeight="1" x14ac:dyDescent="0.2">
      <c r="A171" s="53">
        <v>3222</v>
      </c>
      <c r="B171" s="85" t="s">
        <v>385</v>
      </c>
      <c r="C171" s="50" t="s">
        <v>386</v>
      </c>
      <c r="D171" s="242">
        <v>111310.03</v>
      </c>
      <c r="E171" s="242">
        <v>79481.61</v>
      </c>
      <c r="F171" s="52">
        <f t="shared" si="31"/>
        <v>71.405613672011413</v>
      </c>
    </row>
    <row r="172" spans="1:6" ht="12.75" customHeight="1" x14ac:dyDescent="0.2">
      <c r="A172" s="53">
        <v>3223</v>
      </c>
      <c r="B172" s="85" t="s">
        <v>387</v>
      </c>
      <c r="C172" s="50" t="s">
        <v>388</v>
      </c>
      <c r="D172" s="242">
        <v>65697.56</v>
      </c>
      <c r="E172" s="242">
        <v>51362.27</v>
      </c>
      <c r="F172" s="52">
        <f t="shared" si="31"/>
        <v>78.179874564595693</v>
      </c>
    </row>
    <row r="173" spans="1:6" ht="12.75" customHeight="1" x14ac:dyDescent="0.2">
      <c r="A173" s="53">
        <v>3224</v>
      </c>
      <c r="B173" s="85" t="s">
        <v>389</v>
      </c>
      <c r="C173" s="50" t="s">
        <v>390</v>
      </c>
      <c r="D173" s="242">
        <v>2977.71</v>
      </c>
      <c r="E173" s="242">
        <v>3740.69</v>
      </c>
      <c r="F173" s="52">
        <f t="shared" si="31"/>
        <v>125.62304589768647</v>
      </c>
    </row>
    <row r="174" spans="1:6" ht="12.75" customHeight="1" x14ac:dyDescent="0.2">
      <c r="A174" s="53">
        <v>3225</v>
      </c>
      <c r="B174" s="85" t="s">
        <v>391</v>
      </c>
      <c r="C174" s="50" t="s">
        <v>392</v>
      </c>
      <c r="D174" s="242">
        <v>12764.57</v>
      </c>
      <c r="E174" s="242">
        <v>8050.67</v>
      </c>
      <c r="F174" s="52">
        <f t="shared" si="31"/>
        <v>63.070436371926355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455.79</v>
      </c>
      <c r="E176" s="242">
        <v>834</v>
      </c>
      <c r="F176" s="52">
        <f t="shared" si="31"/>
        <v>182.97900348844863</v>
      </c>
    </row>
    <row r="177" spans="1:6" ht="12.75" customHeight="1" x14ac:dyDescent="0.2">
      <c r="A177" s="53">
        <v>323</v>
      </c>
      <c r="B177" s="85" t="s">
        <v>397</v>
      </c>
      <c r="C177" s="50" t="s">
        <v>398</v>
      </c>
      <c r="D177" s="51">
        <f t="shared" ref="D177:E177" si="42">SUM(D178:D186)</f>
        <v>78993.240000000005</v>
      </c>
      <c r="E177" s="51">
        <f t="shared" si="42"/>
        <v>80026.75</v>
      </c>
      <c r="F177" s="52">
        <f t="shared" si="31"/>
        <v>101.3083524615524</v>
      </c>
    </row>
    <row r="178" spans="1:6" ht="12.75" customHeight="1" x14ac:dyDescent="0.2">
      <c r="A178" s="53">
        <v>3231</v>
      </c>
      <c r="B178" s="85" t="s">
        <v>399</v>
      </c>
      <c r="C178" s="50" t="s">
        <v>400</v>
      </c>
      <c r="D178" s="242">
        <v>11644.79</v>
      </c>
      <c r="E178" s="242">
        <v>9732.36</v>
      </c>
      <c r="F178" s="52">
        <f t="shared" si="31"/>
        <v>83.576947287155889</v>
      </c>
    </row>
    <row r="179" spans="1:6" ht="12.75" customHeight="1" x14ac:dyDescent="0.2">
      <c r="A179" s="53">
        <v>3232</v>
      </c>
      <c r="B179" s="85" t="s">
        <v>401</v>
      </c>
      <c r="C179" s="50" t="s">
        <v>402</v>
      </c>
      <c r="D179" s="242">
        <v>29763.3</v>
      </c>
      <c r="E179" s="242">
        <v>23248.14</v>
      </c>
      <c r="F179" s="52">
        <f t="shared" si="31"/>
        <v>78.110088599046477</v>
      </c>
    </row>
    <row r="180" spans="1:6" ht="12.75" customHeight="1" x14ac:dyDescent="0.2">
      <c r="A180" s="53">
        <v>3233</v>
      </c>
      <c r="B180" s="85" t="s">
        <v>403</v>
      </c>
      <c r="C180" s="50" t="s">
        <v>404</v>
      </c>
      <c r="D180" s="242">
        <v>394.12</v>
      </c>
      <c r="E180" s="242">
        <v>254.88</v>
      </c>
      <c r="F180" s="52">
        <f t="shared" si="31"/>
        <v>64.670658682634723</v>
      </c>
    </row>
    <row r="181" spans="1:6" ht="12.75" customHeight="1" x14ac:dyDescent="0.2">
      <c r="A181" s="53">
        <v>3234</v>
      </c>
      <c r="B181" s="85" t="s">
        <v>405</v>
      </c>
      <c r="C181" s="50" t="s">
        <v>406</v>
      </c>
      <c r="D181" s="242">
        <v>17199.21</v>
      </c>
      <c r="E181" s="242">
        <v>20814.88</v>
      </c>
      <c r="F181" s="52">
        <f t="shared" si="31"/>
        <v>121.02230276855741</v>
      </c>
    </row>
    <row r="182" spans="1:6" ht="12.75" customHeight="1" x14ac:dyDescent="0.2">
      <c r="A182" s="53">
        <v>3235</v>
      </c>
      <c r="B182" s="85" t="s">
        <v>407</v>
      </c>
      <c r="C182" s="50" t="s">
        <v>408</v>
      </c>
      <c r="D182" s="242">
        <v>2172.12</v>
      </c>
      <c r="E182" s="242">
        <v>2068.63</v>
      </c>
      <c r="F182" s="52">
        <f t="shared" si="31"/>
        <v>95.235530265362883</v>
      </c>
    </row>
    <row r="183" spans="1:6" ht="12.75" customHeight="1" x14ac:dyDescent="0.2">
      <c r="A183" s="53">
        <v>3236</v>
      </c>
      <c r="B183" s="85" t="s">
        <v>409</v>
      </c>
      <c r="C183" s="50" t="s">
        <v>410</v>
      </c>
      <c r="D183" s="242">
        <v>2139.11</v>
      </c>
      <c r="E183" s="242">
        <v>6834.36</v>
      </c>
      <c r="F183" s="52">
        <f t="shared" si="31"/>
        <v>319.49549111546389</v>
      </c>
    </row>
    <row r="184" spans="1:6" ht="12.75" customHeight="1" x14ac:dyDescent="0.2">
      <c r="A184" s="53">
        <v>3237</v>
      </c>
      <c r="B184" s="85" t="s">
        <v>411</v>
      </c>
      <c r="C184" s="50" t="s">
        <v>412</v>
      </c>
      <c r="D184" s="242">
        <v>11044.2</v>
      </c>
      <c r="E184" s="242">
        <v>7928.63</v>
      </c>
      <c r="F184" s="52">
        <f t="shared" si="31"/>
        <v>71.7899893156589</v>
      </c>
    </row>
    <row r="185" spans="1:6" ht="12.75" customHeight="1" x14ac:dyDescent="0.2">
      <c r="A185" s="53">
        <v>3238</v>
      </c>
      <c r="B185" s="85" t="s">
        <v>413</v>
      </c>
      <c r="C185" s="50" t="s">
        <v>414</v>
      </c>
      <c r="D185" s="242">
        <v>3880.41</v>
      </c>
      <c r="E185" s="242">
        <v>8821.6299999999992</v>
      </c>
      <c r="F185" s="52">
        <f t="shared" si="31"/>
        <v>227.33757515314102</v>
      </c>
    </row>
    <row r="186" spans="1:6" ht="12.75" customHeight="1" x14ac:dyDescent="0.2">
      <c r="A186" s="53">
        <v>3239</v>
      </c>
      <c r="B186" s="85" t="s">
        <v>415</v>
      </c>
      <c r="C186" s="50" t="s">
        <v>416</v>
      </c>
      <c r="D186" s="242">
        <v>755.98</v>
      </c>
      <c r="E186" s="242">
        <v>323.24</v>
      </c>
      <c r="F186" s="52">
        <f t="shared" si="31"/>
        <v>42.757744913886611</v>
      </c>
    </row>
    <row r="187" spans="1:6" ht="12.75" customHeight="1" x14ac:dyDescent="0.2">
      <c r="A187" s="53">
        <v>324</v>
      </c>
      <c r="B187" s="85" t="s">
        <v>417</v>
      </c>
      <c r="C187" s="50" t="s">
        <v>418</v>
      </c>
      <c r="D187" s="242">
        <v>14253.42</v>
      </c>
      <c r="E187" s="242"/>
      <c r="F187" s="52">
        <f t="shared" si="31"/>
        <v>0</v>
      </c>
    </row>
    <row r="188" spans="1:6" ht="12.75" customHeight="1" x14ac:dyDescent="0.2">
      <c r="A188" s="53">
        <v>329</v>
      </c>
      <c r="B188" s="85" t="s">
        <v>419</v>
      </c>
      <c r="C188" s="50" t="s">
        <v>420</v>
      </c>
      <c r="D188" s="51">
        <f t="shared" ref="D188:E188" si="43">SUM(D189:D195)</f>
        <v>12969.15</v>
      </c>
      <c r="E188" s="51">
        <f t="shared" si="43"/>
        <v>16443.29</v>
      </c>
      <c r="F188" s="52">
        <f t="shared" si="31"/>
        <v>126.78772317383947</v>
      </c>
    </row>
    <row r="189" spans="1:6" ht="12.75" customHeight="1" x14ac:dyDescent="0.2">
      <c r="A189" s="53">
        <v>3291</v>
      </c>
      <c r="B189" s="232" t="s">
        <v>421</v>
      </c>
      <c r="C189" s="50" t="s">
        <v>422</v>
      </c>
      <c r="D189" s="242">
        <v>0</v>
      </c>
      <c r="E189" s="242">
        <v>476.97</v>
      </c>
      <c r="F189" s="52" t="str">
        <f t="shared" si="31"/>
        <v>-</v>
      </c>
    </row>
    <row r="190" spans="1:6" ht="12.75" customHeight="1" x14ac:dyDescent="0.2">
      <c r="A190" s="53">
        <v>3292</v>
      </c>
      <c r="B190" s="85" t="s">
        <v>423</v>
      </c>
      <c r="C190" s="50" t="s">
        <v>424</v>
      </c>
      <c r="D190" s="242">
        <v>1403.82</v>
      </c>
      <c r="E190" s="242">
        <v>647.61</v>
      </c>
      <c r="F190" s="52">
        <f t="shared" si="31"/>
        <v>46.131982732828995</v>
      </c>
    </row>
    <row r="191" spans="1:6" ht="12.75" customHeight="1" x14ac:dyDescent="0.2">
      <c r="A191" s="53">
        <v>3293</v>
      </c>
      <c r="B191" s="85" t="s">
        <v>425</v>
      </c>
      <c r="C191" s="50" t="s">
        <v>426</v>
      </c>
      <c r="D191" s="242">
        <v>5553.67</v>
      </c>
      <c r="E191" s="242">
        <v>7130.88</v>
      </c>
      <c r="F191" s="52">
        <f t="shared" si="31"/>
        <v>128.39941876272806</v>
      </c>
    </row>
    <row r="192" spans="1:6" ht="12.75" customHeight="1" x14ac:dyDescent="0.2">
      <c r="A192" s="53">
        <v>3294</v>
      </c>
      <c r="B192" s="85" t="s">
        <v>427</v>
      </c>
      <c r="C192" s="50" t="s">
        <v>428</v>
      </c>
      <c r="D192" s="242">
        <v>0</v>
      </c>
      <c r="E192" s="242">
        <v>50</v>
      </c>
      <c r="F192" s="52" t="str">
        <f t="shared" si="31"/>
        <v>-</v>
      </c>
    </row>
    <row r="193" spans="1:6" ht="12.75" customHeight="1" x14ac:dyDescent="0.2">
      <c r="A193" s="53">
        <v>3295</v>
      </c>
      <c r="B193" s="85" t="s">
        <v>429</v>
      </c>
      <c r="C193" s="50" t="s">
        <v>430</v>
      </c>
      <c r="D193" s="242">
        <v>2989.25</v>
      </c>
      <c r="E193" s="242">
        <v>3572.71</v>
      </c>
      <c r="F193" s="52">
        <f t="shared" si="31"/>
        <v>119.51860834657523</v>
      </c>
    </row>
    <row r="194" spans="1:6" ht="12.75" customHeight="1" x14ac:dyDescent="0.2">
      <c r="A194" s="53" t="s">
        <v>431</v>
      </c>
      <c r="B194" s="85" t="s">
        <v>432</v>
      </c>
      <c r="C194" s="50" t="s">
        <v>431</v>
      </c>
      <c r="D194" s="242">
        <v>2282.77</v>
      </c>
      <c r="E194" s="242">
        <v>2544.29</v>
      </c>
      <c r="F194" s="52">
        <f t="shared" si="31"/>
        <v>111.45625709116555</v>
      </c>
    </row>
    <row r="195" spans="1:6" ht="12.75" customHeight="1" x14ac:dyDescent="0.2">
      <c r="A195" s="53">
        <v>3299</v>
      </c>
      <c r="B195" s="85" t="s">
        <v>433</v>
      </c>
      <c r="C195" s="50" t="s">
        <v>434</v>
      </c>
      <c r="D195" s="242">
        <v>739.64</v>
      </c>
      <c r="E195" s="242">
        <v>2020.83</v>
      </c>
      <c r="F195" s="52">
        <f t="shared" si="31"/>
        <v>273.21805202530965</v>
      </c>
    </row>
    <row r="196" spans="1:6" ht="12.75" customHeight="1" x14ac:dyDescent="0.2">
      <c r="A196" s="53">
        <v>34</v>
      </c>
      <c r="B196" s="232" t="s">
        <v>435</v>
      </c>
      <c r="C196" s="50" t="s">
        <v>436</v>
      </c>
      <c r="D196" s="51">
        <f t="shared" ref="D196:E196" si="44">D197+D202+D210</f>
        <v>2755.37</v>
      </c>
      <c r="E196" s="51">
        <f t="shared" si="44"/>
        <v>2466.63</v>
      </c>
      <c r="F196" s="52">
        <f t="shared" si="31"/>
        <v>89.520826604049546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2755.37</v>
      </c>
      <c r="E210" s="51">
        <f t="shared" si="47"/>
        <v>2466.63</v>
      </c>
      <c r="F210" s="52">
        <f t="shared" si="31"/>
        <v>89.520826604049546</v>
      </c>
    </row>
    <row r="211" spans="1:6" ht="12.75" customHeight="1" x14ac:dyDescent="0.2">
      <c r="A211" s="53">
        <v>3431</v>
      </c>
      <c r="B211" s="232" t="s">
        <v>465</v>
      </c>
      <c r="C211" s="50" t="s">
        <v>466</v>
      </c>
      <c r="D211" s="242">
        <v>727.12</v>
      </c>
      <c r="E211" s="242">
        <v>746.8</v>
      </c>
      <c r="F211" s="52">
        <f t="shared" si="31"/>
        <v>102.70656837935965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2027.21</v>
      </c>
      <c r="E213" s="242">
        <v>1706.75</v>
      </c>
      <c r="F213" s="52">
        <f t="shared" si="31"/>
        <v>84.192066929425167</v>
      </c>
    </row>
    <row r="214" spans="1:6" ht="12.75" customHeight="1" x14ac:dyDescent="0.2">
      <c r="A214" s="53">
        <v>3434</v>
      </c>
      <c r="B214" s="85" t="s">
        <v>471</v>
      </c>
      <c r="C214" s="50" t="s">
        <v>472</v>
      </c>
      <c r="D214" s="242">
        <v>1.04</v>
      </c>
      <c r="E214" s="242">
        <v>13.08</v>
      </c>
      <c r="F214" s="52">
        <f t="shared" si="31"/>
        <v>1257.6923076923076</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11.55</v>
      </c>
      <c r="E252" s="51">
        <f t="shared" si="63"/>
        <v>60</v>
      </c>
      <c r="F252" s="52">
        <f t="shared" ref="F252:F258" si="64">IF(D252&lt;&gt;0,IF(E252/D252&gt;=100,"&gt;&gt;100",E252/D252*100),"-")</f>
        <v>519.48051948051943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11.55</v>
      </c>
      <c r="E259" s="51">
        <f t="shared" si="66"/>
        <v>60</v>
      </c>
      <c r="F259" s="52">
        <f t="shared" ref="F259:F262" si="67">IF(D259&lt;&gt;0,IF(E259/D259&gt;=100,"&gt;&gt;100",E259/D259*100),"-")</f>
        <v>519.48051948051943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11.55</v>
      </c>
      <c r="E261" s="242">
        <v>60</v>
      </c>
      <c r="F261" s="52">
        <f t="shared" si="67"/>
        <v>519.48051948051943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548.58000000000004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548.58000000000004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548.58000000000004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3868.82</v>
      </c>
      <c r="F285" s="52" t="str">
        <f t="shared" ref="F285:F296" si="76">IF(D285&lt;&gt;0,IF(E285/D285&gt;=100,"&gt;&gt;100",E285/D285*100),"-")</f>
        <v>-</v>
      </c>
    </row>
    <row r="286" spans="1:6" ht="12.75" customHeight="1" x14ac:dyDescent="0.2">
      <c r="A286" s="53" t="s">
        <v>608</v>
      </c>
      <c r="B286" s="85" t="s">
        <v>611</v>
      </c>
      <c r="C286" s="50" t="s">
        <v>612</v>
      </c>
      <c r="D286" s="242">
        <v>0</v>
      </c>
      <c r="E286" s="242">
        <v>5967.21</v>
      </c>
      <c r="F286" s="52" t="str">
        <f t="shared" si="76"/>
        <v>-</v>
      </c>
    </row>
    <row r="287" spans="1:6" ht="12.75" customHeight="1" x14ac:dyDescent="0.2">
      <c r="A287" s="53" t="s">
        <v>608</v>
      </c>
      <c r="B287" s="85" t="s">
        <v>613</v>
      </c>
      <c r="C287" s="50" t="s">
        <v>614</v>
      </c>
      <c r="D287" s="51">
        <f t="shared" ref="D287:E287" si="77">IF(D286&gt;=D285,D286-D285,0)</f>
        <v>0</v>
      </c>
      <c r="E287" s="51">
        <f t="shared" si="77"/>
        <v>2098.39</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1301132.51</v>
      </c>
      <c r="E289" s="51">
        <f t="shared" si="79"/>
        <v>1429355.61</v>
      </c>
      <c r="F289" s="52">
        <f t="shared" si="76"/>
        <v>109.85473032258643</v>
      </c>
    </row>
    <row r="290" spans="1:6" ht="12.75" customHeight="1" x14ac:dyDescent="0.2">
      <c r="A290" s="53" t="s">
        <v>608</v>
      </c>
      <c r="B290" s="85" t="s">
        <v>619</v>
      </c>
      <c r="C290" s="50" t="s">
        <v>620</v>
      </c>
      <c r="D290" s="51">
        <f>IF(D6&gt;=D289,D6-D289,0)</f>
        <v>113352.03000000003</v>
      </c>
      <c r="E290" s="51">
        <f>IF(E6&gt;=E289,E6-E289,0)</f>
        <v>156055.08000000007</v>
      </c>
      <c r="F290" s="52">
        <f t="shared" si="76"/>
        <v>137.67294683650576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12273.05</v>
      </c>
      <c r="E292" s="242">
        <v>156982.66</v>
      </c>
      <c r="F292" s="52">
        <f t="shared" si="76"/>
        <v>1279.0843351897045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23416.98</v>
      </c>
      <c r="E294" s="242">
        <v>10264.81</v>
      </c>
      <c r="F294" s="52">
        <f t="shared" si="76"/>
        <v>43.834900999189472</v>
      </c>
    </row>
    <row r="295" spans="1:6" ht="24" x14ac:dyDescent="0.2">
      <c r="A295" s="53">
        <v>9661</v>
      </c>
      <c r="B295" s="85" t="s">
        <v>629</v>
      </c>
      <c r="C295" s="50" t="s">
        <v>630</v>
      </c>
      <c r="D295" s="242">
        <v>17284.439999999999</v>
      </c>
      <c r="E295" s="242">
        <v>3701.09</v>
      </c>
      <c r="F295" s="52">
        <f t="shared" si="76"/>
        <v>21.412842996359736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61.32</v>
      </c>
      <c r="E298" s="51">
        <f t="shared" si="80"/>
        <v>63</v>
      </c>
      <c r="F298" s="52">
        <f t="shared" ref="F298:F418" si="81">IF(D298&lt;&gt;0,IF(E298/D298&gt;=100,"&gt;&gt;100",E298/D298*100),"-")</f>
        <v>102.73972602739725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61.32</v>
      </c>
      <c r="E311" s="51">
        <f t="shared" si="85"/>
        <v>63</v>
      </c>
      <c r="F311" s="52">
        <f t="shared" si="81"/>
        <v>102.73972602739725</v>
      </c>
    </row>
    <row r="312" spans="1:6" ht="12.75" customHeight="1" x14ac:dyDescent="0.2">
      <c r="A312" s="53">
        <v>721</v>
      </c>
      <c r="B312" s="85" t="s">
        <v>662</v>
      </c>
      <c r="C312" s="50" t="s">
        <v>663</v>
      </c>
      <c r="D312" s="51">
        <f t="shared" ref="D312:E312" si="86">SUM(D313:D316)</f>
        <v>61.32</v>
      </c>
      <c r="E312" s="51">
        <f t="shared" si="86"/>
        <v>63</v>
      </c>
      <c r="F312" s="52">
        <f t="shared" si="81"/>
        <v>102.73972602739725</v>
      </c>
    </row>
    <row r="313" spans="1:6" ht="12.75" customHeight="1" x14ac:dyDescent="0.2">
      <c r="A313" s="53">
        <v>7211</v>
      </c>
      <c r="B313" s="85" t="s">
        <v>664</v>
      </c>
      <c r="C313" s="50" t="s">
        <v>665</v>
      </c>
      <c r="D313" s="242">
        <v>61.32</v>
      </c>
      <c r="E313" s="242">
        <v>63</v>
      </c>
      <c r="F313" s="52">
        <f t="shared" si="81"/>
        <v>102.73972602739725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111778.47</v>
      </c>
      <c r="E350" s="51">
        <f t="shared" si="95"/>
        <v>163937.90000000002</v>
      </c>
      <c r="F350" s="52">
        <f t="shared" si="81"/>
        <v>146.66321698624074</v>
      </c>
    </row>
    <row r="351" spans="1:6" ht="12.75" customHeight="1" x14ac:dyDescent="0.2">
      <c r="A351" s="53">
        <v>41</v>
      </c>
      <c r="B351" s="85" t="s">
        <v>740</v>
      </c>
      <c r="C351" s="50" t="s">
        <v>741</v>
      </c>
      <c r="D351" s="51">
        <f t="shared" ref="D351:E351" si="96">D352+D356</f>
        <v>0</v>
      </c>
      <c r="E351" s="51">
        <f t="shared" si="96"/>
        <v>250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250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v>250</v>
      </c>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77474</v>
      </c>
      <c r="E363" s="51">
        <f t="shared" si="99"/>
        <v>76853.37000000001</v>
      </c>
      <c r="F363" s="52">
        <f t="shared" si="81"/>
        <v>99.198918346800227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76547.460000000006</v>
      </c>
      <c r="E369" s="51">
        <f t="shared" si="101"/>
        <v>76085.77</v>
      </c>
      <c r="F369" s="52">
        <f t="shared" si="81"/>
        <v>99.396857844793288</v>
      </c>
    </row>
    <row r="370" spans="1:6" ht="12.75" customHeight="1" x14ac:dyDescent="0.2">
      <c r="A370" s="53">
        <v>4221</v>
      </c>
      <c r="B370" s="85" t="s">
        <v>674</v>
      </c>
      <c r="C370" s="50" t="s">
        <v>766</v>
      </c>
      <c r="D370" s="242">
        <v>57520.9</v>
      </c>
      <c r="E370" s="242">
        <v>722.75</v>
      </c>
      <c r="F370" s="52">
        <f t="shared" si="81"/>
        <v>1.2564998113729096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19026.560000000001</v>
      </c>
      <c r="E376" s="242">
        <v>75363.02</v>
      </c>
      <c r="F376" s="52">
        <f t="shared" si="81"/>
        <v>396.09377627905411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926.54</v>
      </c>
      <c r="E383" s="51">
        <f t="shared" si="103"/>
        <v>767.6</v>
      </c>
      <c r="F383" s="52">
        <f t="shared" si="81"/>
        <v>82.845856627884402</v>
      </c>
    </row>
    <row r="384" spans="1:6" ht="12.75" customHeight="1" x14ac:dyDescent="0.2">
      <c r="A384" s="53">
        <v>4241</v>
      </c>
      <c r="B384" s="85" t="s">
        <v>783</v>
      </c>
      <c r="C384" s="50" t="s">
        <v>784</v>
      </c>
      <c r="D384" s="242">
        <v>926.54</v>
      </c>
      <c r="E384" s="242">
        <v>767.6</v>
      </c>
      <c r="F384" s="52">
        <f t="shared" si="81"/>
        <v>82.845856627884402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34304.47</v>
      </c>
      <c r="E402" s="51">
        <f t="shared" si="109"/>
        <v>86834.53</v>
      </c>
      <c r="F402" s="52">
        <f t="shared" si="81"/>
        <v>253.12890710744108</v>
      </c>
    </row>
    <row r="403" spans="1:6" ht="12.75" customHeight="1" x14ac:dyDescent="0.2">
      <c r="A403" s="53">
        <v>451</v>
      </c>
      <c r="B403" s="85" t="s">
        <v>811</v>
      </c>
      <c r="C403" s="50" t="s">
        <v>812</v>
      </c>
      <c r="D403" s="242">
        <v>34304.47</v>
      </c>
      <c r="E403" s="242">
        <v>86834.53</v>
      </c>
      <c r="F403" s="52">
        <f t="shared" si="81"/>
        <v>253.12890710744108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111717.15</v>
      </c>
      <c r="E408" s="51">
        <f t="shared" si="111"/>
        <v>163874.90000000002</v>
      </c>
      <c r="F408" s="52">
        <f t="shared" si="81"/>
        <v>146.68732598352182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36507.17</v>
      </c>
      <c r="E410" s="242">
        <v>181680.29</v>
      </c>
      <c r="F410" s="52">
        <f t="shared" si="81"/>
        <v>497.65646036107432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1414545.86</v>
      </c>
      <c r="E412" s="51">
        <f>E6+E298</f>
        <v>1585473.6900000002</v>
      </c>
      <c r="F412" s="52">
        <f t="shared" si="81"/>
        <v>112.08358349018108</v>
      </c>
    </row>
    <row r="413" spans="1:6" ht="12.75" customHeight="1" x14ac:dyDescent="0.2">
      <c r="A413" s="53" t="s">
        <v>608</v>
      </c>
      <c r="B413" s="85" t="s">
        <v>831</v>
      </c>
      <c r="C413" s="50" t="s">
        <v>832</v>
      </c>
      <c r="D413" s="51">
        <f t="shared" ref="D413:E413" si="112">D289+D350</f>
        <v>1412910.98</v>
      </c>
      <c r="E413" s="51">
        <f t="shared" si="112"/>
        <v>1593293.5100000002</v>
      </c>
      <c r="F413" s="52">
        <f t="shared" si="81"/>
        <v>112.76673000304665</v>
      </c>
    </row>
    <row r="414" spans="1:6" ht="12.75" customHeight="1" x14ac:dyDescent="0.2">
      <c r="A414" s="53" t="s">
        <v>608</v>
      </c>
      <c r="B414" s="85" t="s">
        <v>833</v>
      </c>
      <c r="C414" s="50" t="s">
        <v>834</v>
      </c>
      <c r="D414" s="51">
        <f t="shared" ref="D414:E414" si="113">IF(D412&gt;=D413,D412-D413,0)</f>
        <v>1634.8800000001211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7819.8200000000652</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24234.12</v>
      </c>
      <c r="E417" s="51">
        <f t="shared" si="116"/>
        <v>24697.630000000005</v>
      </c>
      <c r="F417" s="52">
        <f t="shared" si="81"/>
        <v>101.91263392275025</v>
      </c>
    </row>
    <row r="418" spans="1:6" ht="12.75" customHeight="1" x14ac:dyDescent="0.2">
      <c r="A418" s="55" t="s">
        <v>842</v>
      </c>
      <c r="B418" s="233" t="s">
        <v>843</v>
      </c>
      <c r="C418" s="56" t="s">
        <v>844</v>
      </c>
      <c r="D418" s="62">
        <f t="shared" ref="D418:E418" si="117">D294+D411</f>
        <v>23416.98</v>
      </c>
      <c r="E418" s="62">
        <f t="shared" si="117"/>
        <v>10264.81</v>
      </c>
      <c r="F418" s="57">
        <f t="shared" si="81"/>
        <v>43.834900999189472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1414545.86</v>
      </c>
      <c r="E639" s="51">
        <f t="shared" si="180"/>
        <v>1585473.6900000002</v>
      </c>
      <c r="F639" s="52">
        <f t="shared" si="119"/>
        <v>112.08358349018108</v>
      </c>
    </row>
    <row r="640" spans="1:6" ht="12.75" customHeight="1" x14ac:dyDescent="0.2">
      <c r="A640" s="53" t="s">
        <v>608</v>
      </c>
      <c r="B640" s="85" t="s">
        <v>1277</v>
      </c>
      <c r="C640" s="50" t="s">
        <v>1278</v>
      </c>
      <c r="D640" s="51">
        <f t="shared" ref="D640:E640" si="181">D413+D528</f>
        <v>1412910.98</v>
      </c>
      <c r="E640" s="51">
        <f t="shared" si="181"/>
        <v>1593293.5100000002</v>
      </c>
      <c r="F640" s="52">
        <f t="shared" si="119"/>
        <v>112.76673000304665</v>
      </c>
    </row>
    <row r="641" spans="1:6" ht="12.75" customHeight="1" x14ac:dyDescent="0.2">
      <c r="A641" s="53" t="s">
        <v>608</v>
      </c>
      <c r="B641" s="85" t="s">
        <v>1279</v>
      </c>
      <c r="C641" s="50" t="s">
        <v>1280</v>
      </c>
      <c r="D641" s="51">
        <f t="shared" ref="D641:E641" si="182">IF(D639&gt;=D640,D639-D640,0)</f>
        <v>1634.8800000001211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7819.8200000000652</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24234.12</v>
      </c>
      <c r="E644" s="51">
        <f t="shared" si="185"/>
        <v>24697.630000000005</v>
      </c>
      <c r="F644" s="52">
        <f t="shared" si="119"/>
        <v>101.91263392275025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22599.239999999878</v>
      </c>
      <c r="E646" s="51">
        <f t="shared" si="187"/>
        <v>32517.45000000007</v>
      </c>
      <c r="F646" s="52">
        <f t="shared" si="119"/>
        <v>143.88736081390456</v>
      </c>
    </row>
    <row r="647" spans="1:6" ht="24" x14ac:dyDescent="0.2">
      <c r="A647" s="55" t="s">
        <v>1291</v>
      </c>
      <c r="B647" s="233" t="s">
        <v>1292</v>
      </c>
      <c r="C647" s="56" t="s">
        <v>1291</v>
      </c>
      <c r="D647" s="243">
        <v>84052.88</v>
      </c>
      <c r="E647" s="243">
        <v>101270.1</v>
      </c>
      <c r="F647" s="57">
        <f t="shared" si="119"/>
        <v>120.48379543925205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14841.78</v>
      </c>
      <c r="E649" s="242">
        <v>10305.530000000001</v>
      </c>
      <c r="F649" s="52">
        <f t="shared" ref="F649:F724" si="188">IF(D649&lt;&gt;0,IF(E649/D649&gt;=100,"&gt;&gt;100",E649/D649*100),"-")</f>
        <v>69.435943667134268</v>
      </c>
    </row>
    <row r="650" spans="1:6" ht="12.75" customHeight="1" x14ac:dyDescent="0.2">
      <c r="A650" s="53" t="s">
        <v>1296</v>
      </c>
      <c r="B650" s="85" t="s">
        <v>1297</v>
      </c>
      <c r="C650" s="50" t="s">
        <v>1296</v>
      </c>
      <c r="D650" s="242">
        <v>312834.48</v>
      </c>
      <c r="E650" s="242">
        <v>314291.77</v>
      </c>
      <c r="F650" s="52">
        <f t="shared" si="188"/>
        <v>100.46583420088477</v>
      </c>
    </row>
    <row r="651" spans="1:6" ht="12.75" customHeight="1" x14ac:dyDescent="0.2">
      <c r="A651" s="53" t="s">
        <v>1298</v>
      </c>
      <c r="B651" s="85" t="s">
        <v>1299</v>
      </c>
      <c r="C651" s="50" t="s">
        <v>1298</v>
      </c>
      <c r="D651" s="242">
        <v>317370.73</v>
      </c>
      <c r="E651" s="242">
        <v>314267.71999999997</v>
      </c>
      <c r="F651" s="52">
        <f t="shared" si="188"/>
        <v>99.022275935780215</v>
      </c>
    </row>
    <row r="652" spans="1:6" ht="24" x14ac:dyDescent="0.2">
      <c r="A652" s="53">
        <v>11</v>
      </c>
      <c r="B652" s="85" t="s">
        <v>1300</v>
      </c>
      <c r="C652" s="50" t="s">
        <v>1301</v>
      </c>
      <c r="D652" s="51">
        <f t="shared" ref="D652:E652" si="189">+D649+D650-D651</f>
        <v>10305.530000000028</v>
      </c>
      <c r="E652" s="51">
        <f t="shared" si="189"/>
        <v>10329.580000000075</v>
      </c>
      <c r="F652" s="52">
        <f t="shared" si="188"/>
        <v>100.23336985094456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67</v>
      </c>
      <c r="E654" s="262">
        <v>67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57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922313.31</v>
      </c>
      <c r="E675" s="242">
        <v>1096161.78</v>
      </c>
      <c r="F675" s="52">
        <f t="shared" si="188"/>
        <v>118.84917718470309</v>
      </c>
    </row>
    <row r="676" spans="1:6" ht="24" x14ac:dyDescent="0.2">
      <c r="A676" s="53">
        <v>63613</v>
      </c>
      <c r="B676" s="232" t="s">
        <v>1349</v>
      </c>
      <c r="C676" s="50" t="s">
        <v>1350</v>
      </c>
      <c r="D676" s="242">
        <v>432.68</v>
      </c>
      <c r="E676" s="242"/>
      <c r="F676" s="52">
        <f t="shared" si="188"/>
        <v>0</v>
      </c>
    </row>
    <row r="677" spans="1:6" ht="24" x14ac:dyDescent="0.2">
      <c r="A677" s="53">
        <v>63622</v>
      </c>
      <c r="B677" s="232" t="s">
        <v>1351</v>
      </c>
      <c r="C677" s="50" t="s">
        <v>1352</v>
      </c>
      <c r="D677" s="242">
        <v>549.34</v>
      </c>
      <c r="E677" s="242">
        <v>116.82</v>
      </c>
      <c r="F677" s="52">
        <f t="shared" si="188"/>
        <v>21.265518622346814</v>
      </c>
    </row>
    <row r="678" spans="1:6" ht="24" x14ac:dyDescent="0.2">
      <c r="A678" s="53">
        <v>63623</v>
      </c>
      <c r="B678" s="232" t="s">
        <v>1353</v>
      </c>
      <c r="C678" s="50" t="s">
        <v>1354</v>
      </c>
      <c r="D678" s="242">
        <v>51380.14</v>
      </c>
      <c r="E678" s="242">
        <v>30000</v>
      </c>
      <c r="F678" s="52">
        <f t="shared" si="188"/>
        <v>58.388318910769797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64955.6</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56250.85</v>
      </c>
      <c r="E710" s="242">
        <v>60312.81</v>
      </c>
      <c r="F710" s="52">
        <f t="shared" si="188"/>
        <v>107.22115310257534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500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3941.54</v>
      </c>
      <c r="E716" s="242">
        <v>2034.84</v>
      </c>
      <c r="F716" s="52">
        <f t="shared" si="188"/>
        <v>51.625506781613275</v>
      </c>
    </row>
    <row r="717" spans="1:6" ht="12.75" customHeight="1" x14ac:dyDescent="0.2">
      <c r="A717" s="53">
        <v>31215</v>
      </c>
      <c r="B717" s="85" t="s">
        <v>1413</v>
      </c>
      <c r="C717" s="50" t="s">
        <v>1414</v>
      </c>
      <c r="D717" s="242">
        <v>4238.8</v>
      </c>
      <c r="E717" s="242">
        <v>2286.36</v>
      </c>
      <c r="F717" s="52">
        <f t="shared" si="188"/>
        <v>53.938850618099465</v>
      </c>
    </row>
    <row r="718" spans="1:6" ht="12.75" customHeight="1" x14ac:dyDescent="0.2">
      <c r="A718" s="53">
        <v>32121</v>
      </c>
      <c r="B718" s="85" t="s">
        <v>1415</v>
      </c>
      <c r="C718" s="50" t="s">
        <v>1416</v>
      </c>
      <c r="D718" s="242">
        <v>38727.129999999997</v>
      </c>
      <c r="E718" s="242">
        <v>48192.53</v>
      </c>
      <c r="F718" s="52">
        <f t="shared" si="188"/>
        <v>124.44126378587828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481.55</v>
      </c>
      <c r="E720" s="242">
        <v>6265.98</v>
      </c>
      <c r="F720" s="52">
        <f t="shared" si="188"/>
        <v>1301.2106738656421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4920.6000000000004</v>
      </c>
      <c r="E722" s="242">
        <v>2101.44</v>
      </c>
      <c r="F722" s="52">
        <f t="shared" si="188"/>
        <v>42.706986952810631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v>476.97</v>
      </c>
      <c r="F725" s="52" t="str">
        <f t="shared" ref="F725:F979" si="190">IF(D725&lt;&gt;0,IF(E725/D725&gt;=100,"&gt;&gt;100",E725/D725*100),"-")</f>
        <v>-</v>
      </c>
    </row>
    <row r="726" spans="1:6" ht="12.75" customHeight="1" x14ac:dyDescent="0.2">
      <c r="A726" s="53" t="s">
        <v>1431</v>
      </c>
      <c r="B726" s="85" t="s">
        <v>1432</v>
      </c>
      <c r="C726" s="50" t="s">
        <v>1431</v>
      </c>
      <c r="D726" s="242">
        <v>739.6</v>
      </c>
      <c r="E726" s="242">
        <v>276.39999999999998</v>
      </c>
      <c r="F726" s="52">
        <f t="shared" si="190"/>
        <v>37.371552190373173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34.799999999999997</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11.55</v>
      </c>
      <c r="E828" s="242">
        <v>25.2</v>
      </c>
      <c r="F828" s="52">
        <f t="shared" si="190"/>
        <v>218.18181818181816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topLeftCell="A157" zoomScale="120" zoomScaleNormal="120" workbookViewId="0">
      <selection activeCell="E6" sqref="E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1866174.4200000004</v>
      </c>
      <c r="E6" s="229">
        <f t="shared" si="0"/>
        <v>1970853.6199999996</v>
      </c>
      <c r="F6" s="230">
        <f t="shared" ref="F6:F260" si="1">IF(D6&gt;0,IF(E6/D6&gt;=100,"&gt;&gt;100",E6/D6*100),"-")</f>
        <v>105.60929347643717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1723381.1000000003</v>
      </c>
      <c r="E7" s="104">
        <f t="shared" si="2"/>
        <v>1825485.9499999997</v>
      </c>
      <c r="F7" s="93">
        <f t="shared" si="1"/>
        <v>105.92468201026455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38194.630000000005</v>
      </c>
      <c r="E8" s="104">
        <f>E9+E10-E11</f>
        <v>38078.29</v>
      </c>
      <c r="F8" s="93">
        <f t="shared" si="1"/>
        <v>99.695402207064177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37503.57</v>
      </c>
      <c r="E9" s="247">
        <v>37503.57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10299.719999999999</v>
      </c>
      <c r="E10" s="247">
        <v>10549.72</v>
      </c>
      <c r="F10" s="93">
        <f t="shared" si="1"/>
        <v>102.42725044952678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9608.66</v>
      </c>
      <c r="E11" s="247">
        <v>9975</v>
      </c>
      <c r="F11" s="93">
        <f t="shared" si="1"/>
        <v>103.81260238160159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1681317.6500000001</v>
      </c>
      <c r="E12" s="104">
        <f t="shared" si="3"/>
        <v>1781440.4499999997</v>
      </c>
      <c r="F12" s="93">
        <f t="shared" si="1"/>
        <v>105.95501986195171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1515960.57</v>
      </c>
      <c r="E13" s="104">
        <f t="shared" si="4"/>
        <v>1557014.8099999998</v>
      </c>
      <c r="F13" s="93">
        <f t="shared" si="1"/>
        <v>102.70813376102519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2779783.99</v>
      </c>
      <c r="E15" s="247">
        <v>2866618.52</v>
      </c>
      <c r="F15" s="93">
        <f t="shared" si="1"/>
        <v>103.12378696734632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18324.61</v>
      </c>
      <c r="E16" s="247">
        <v>18324.61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45121.38</v>
      </c>
      <c r="E17" s="247">
        <v>45121.38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1327269.4099999999</v>
      </c>
      <c r="E18" s="247">
        <v>1373049.7</v>
      </c>
      <c r="F18" s="93">
        <f t="shared" si="1"/>
        <v>103.44920855216574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114824.31000000006</v>
      </c>
      <c r="E19" s="104">
        <f t="shared" si="5"/>
        <v>173039.11</v>
      </c>
      <c r="F19" s="93">
        <f t="shared" si="1"/>
        <v>150.69902009426391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290803.15999999997</v>
      </c>
      <c r="E20" s="247">
        <v>294208.03999999998</v>
      </c>
      <c r="F20" s="93">
        <f t="shared" si="1"/>
        <v>101.17085385179445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11159.13</v>
      </c>
      <c r="E21" s="247">
        <v>11159.13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208947.19</v>
      </c>
      <c r="E22" s="247">
        <v>208947.19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4068.27</v>
      </c>
      <c r="E24" s="247">
        <v>4068.27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56437.52</v>
      </c>
      <c r="E25" s="247">
        <v>56437.52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183746.5</v>
      </c>
      <c r="E26" s="247">
        <v>259109.52</v>
      </c>
      <c r="F26" s="93">
        <f t="shared" si="1"/>
        <v>141.01466966717732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640337.46</v>
      </c>
      <c r="E28" s="247">
        <v>660890.56000000006</v>
      </c>
      <c r="F28" s="93">
        <f t="shared" si="1"/>
        <v>103.20972944484616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546.92999999999984</v>
      </c>
      <c r="E29" s="104">
        <f t="shared" si="6"/>
        <v>78.129999999999654</v>
      </c>
      <c r="F29" s="93">
        <f t="shared" si="1"/>
        <v>14.285191889272792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2343.9899999999998</v>
      </c>
      <c r="E30" s="247">
        <v>2343.9899999999998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1797.06</v>
      </c>
      <c r="E34" s="247">
        <v>2265.86</v>
      </c>
      <c r="F34" s="93">
        <f t="shared" si="1"/>
        <v>126.08705329816479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49985.840000000004</v>
      </c>
      <c r="E35" s="104">
        <f t="shared" si="7"/>
        <v>51308.4</v>
      </c>
      <c r="F35" s="93">
        <f t="shared" si="1"/>
        <v>102.64586931018864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54039.16</v>
      </c>
      <c r="E36" s="247">
        <v>55313.96</v>
      </c>
      <c r="F36" s="93">
        <f t="shared" si="1"/>
        <v>102.35903000712815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4053.32</v>
      </c>
      <c r="E40" s="247">
        <v>4005.56</v>
      </c>
      <c r="F40" s="93">
        <f t="shared" si="1"/>
        <v>98.821706650350819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4339.5600000000004</v>
      </c>
      <c r="E47" s="247">
        <v>4339.5600000000004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4339.5600000000004</v>
      </c>
      <c r="E50" s="247">
        <v>4339.5600000000004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111242.93</v>
      </c>
      <c r="E54" s="247">
        <v>115328.77</v>
      </c>
      <c r="F54" s="93">
        <f t="shared" si="1"/>
        <v>103.67289858330773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111242.93</v>
      </c>
      <c r="E55" s="247">
        <v>115328.77</v>
      </c>
      <c r="F55" s="93">
        <f t="shared" si="1"/>
        <v>103.67289858330773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3868.82</v>
      </c>
      <c r="E63" s="104">
        <f t="shared" si="12"/>
        <v>5967.21</v>
      </c>
      <c r="F63" s="93">
        <f t="shared" si="1"/>
        <v>154.23850166200546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3868.82</v>
      </c>
      <c r="E64" s="247">
        <v>5967.21</v>
      </c>
      <c r="F64" s="93">
        <f t="shared" si="1"/>
        <v>154.23850166200546</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142793.32</v>
      </c>
      <c r="E68" s="104">
        <f t="shared" si="13"/>
        <v>145367.67000000001</v>
      </c>
      <c r="F68" s="93">
        <f t="shared" si="1"/>
        <v>101.80285044146322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10305.530000000001</v>
      </c>
      <c r="E69" s="104">
        <f t="shared" si="14"/>
        <v>10329.58</v>
      </c>
      <c r="F69" s="93">
        <f t="shared" si="1"/>
        <v>100.23336985094409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10305.530000000001</v>
      </c>
      <c r="E70" s="104">
        <f t="shared" si="15"/>
        <v>10082.75</v>
      </c>
      <c r="F70" s="93">
        <f t="shared" si="1"/>
        <v>97.838248008593439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9947.6</v>
      </c>
      <c r="E72" s="247">
        <v>10082.75</v>
      </c>
      <c r="F72" s="93">
        <f t="shared" si="1"/>
        <v>101.35861916442157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357.93</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246.83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20881.8</v>
      </c>
      <c r="E78" s="104">
        <f>E79+SUM(E82:E84)-E85+E86</f>
        <v>21401.54</v>
      </c>
      <c r="F78" s="93">
        <f t="shared" si="1"/>
        <v>102.48896167954871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15.28</v>
      </c>
      <c r="E82" s="247">
        <v>15.28</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268.62</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20866.52</v>
      </c>
      <c r="E86" s="247">
        <v>21117.64</v>
      </c>
      <c r="F86" s="93">
        <f t="shared" si="1"/>
        <v>101.20345893805003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172.08</v>
      </c>
      <c r="E118" s="104">
        <f t="shared" si="20"/>
        <v>172.08</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172.08</v>
      </c>
      <c r="E119" s="104">
        <f t="shared" si="21"/>
        <v>172.08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172.08</v>
      </c>
      <c r="E121" s="247">
        <v>172.08</v>
      </c>
      <c r="F121" s="93">
        <f t="shared" si="1"/>
        <v>100</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25833.14</v>
      </c>
      <c r="E146" s="104">
        <f t="shared" si="26"/>
        <v>10811.48</v>
      </c>
      <c r="F146" s="93">
        <f t="shared" si="1"/>
        <v>41.851203531587721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39.950000000000003</v>
      </c>
      <c r="E149" s="104">
        <f t="shared" si="27"/>
        <v>39.96</v>
      </c>
      <c r="F149" s="93">
        <f t="shared" si="1"/>
        <v>100.02503128911138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39.950000000000003</v>
      </c>
      <c r="E157" s="247">
        <v>39.96</v>
      </c>
      <c r="F157" s="93">
        <f t="shared" si="1"/>
        <v>100.02503128911138</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6166.91</v>
      </c>
      <c r="E159" s="247">
        <v>6681.79</v>
      </c>
      <c r="F159" s="93">
        <f t="shared" si="1"/>
        <v>108.34907595538121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19626.28</v>
      </c>
      <c r="E160" s="247">
        <v>4089.73</v>
      </c>
      <c r="F160" s="93">
        <f t="shared" si="1"/>
        <v>20.838029417699129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1547.89</v>
      </c>
      <c r="E164" s="104">
        <f t="shared" si="28"/>
        <v>1382.89</v>
      </c>
      <c r="F164" s="93">
        <f t="shared" si="1"/>
        <v>89.34032780107114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1547.89</v>
      </c>
      <c r="E166" s="247">
        <v>1382.89</v>
      </c>
      <c r="F166" s="93">
        <f t="shared" si="1"/>
        <v>89.34032780107114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84052.88</v>
      </c>
      <c r="E170" s="104">
        <f t="shared" si="29"/>
        <v>101270.1</v>
      </c>
      <c r="F170" s="93">
        <f t="shared" si="1"/>
        <v>120.48379543925205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84052.88</v>
      </c>
      <c r="E173" s="247">
        <v>101270.1</v>
      </c>
      <c r="F173" s="93">
        <f t="shared" si="1"/>
        <v>120.48379543925205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1866174.42</v>
      </c>
      <c r="E175" s="104">
        <f t="shared" si="30"/>
        <v>1970853.6199999999</v>
      </c>
      <c r="F175" s="93">
        <f t="shared" si="1"/>
        <v>105.60929347643722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116622.12999999999</v>
      </c>
      <c r="E176" s="104">
        <f t="shared" si="31"/>
        <v>142348.15999999997</v>
      </c>
      <c r="F176" s="93">
        <f t="shared" si="1"/>
        <v>122.05930383881687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116622.12999999999</v>
      </c>
      <c r="E177" s="104">
        <f t="shared" si="32"/>
        <v>141094.04999999999</v>
      </c>
      <c r="F177" s="93">
        <f t="shared" si="1"/>
        <v>120.98394189850588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85026.51</v>
      </c>
      <c r="E178" s="247">
        <v>102716.74</v>
      </c>
      <c r="F178" s="93">
        <f t="shared" si="1"/>
        <v>120.80554641134866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8780.59</v>
      </c>
      <c r="E179" s="247">
        <v>15449.56</v>
      </c>
      <c r="F179" s="93">
        <f t="shared" si="1"/>
        <v>175.95127434489027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309.24</v>
      </c>
      <c r="E187" s="247">
        <v>309.24</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22505.79</v>
      </c>
      <c r="E188" s="247">
        <v>22618.51</v>
      </c>
      <c r="F188" s="93">
        <f t="shared" si="1"/>
        <v>100.50084889266273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1254.1099999999999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1749552.29</v>
      </c>
      <c r="E237" s="104">
        <f t="shared" si="41"/>
        <v>1828505.46</v>
      </c>
      <c r="F237" s="93">
        <f t="shared" si="1"/>
        <v>104.51276423410015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1747186.66</v>
      </c>
      <c r="E238" s="104">
        <f t="shared" si="42"/>
        <v>1849291.51</v>
      </c>
      <c r="F238" s="93">
        <f t="shared" si="1"/>
        <v>105.84395773717732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1747186.66</v>
      </c>
      <c r="E239" s="104">
        <f t="shared" si="43"/>
        <v>1849291.51</v>
      </c>
      <c r="F239" s="93">
        <f t="shared" si="1"/>
        <v>105.84395773717732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1747186.66</v>
      </c>
      <c r="E240" s="247">
        <v>1849291.51</v>
      </c>
      <c r="F240" s="93">
        <f t="shared" si="1"/>
        <v>105.84395773717732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-22599.239999999998</v>
      </c>
      <c r="E245" s="104">
        <f t="shared" si="45"/>
        <v>-32517.449999999953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34934.33</v>
      </c>
      <c r="E246" s="104">
        <f t="shared" si="46"/>
        <v>1238420.49</v>
      </c>
      <c r="F246" s="93">
        <f t="shared" si="1"/>
        <v>3544.9956818980072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34934.33</v>
      </c>
      <c r="E247" s="247">
        <v>1238420.49</v>
      </c>
      <c r="F247" s="93">
        <f t="shared" si="1"/>
        <v>3544.9956818980072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57533.57</v>
      </c>
      <c r="E250" s="104">
        <f t="shared" si="47"/>
        <v>1270937.94</v>
      </c>
      <c r="F250" s="93">
        <f t="shared" si="1"/>
        <v>2209.0371586536344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57533.57</v>
      </c>
      <c r="E252" s="247">
        <v>1270937.94</v>
      </c>
      <c r="F252" s="93">
        <f t="shared" si="1"/>
        <v>2209.0371586536344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23416.98</v>
      </c>
      <c r="E255" s="247">
        <v>10348.51</v>
      </c>
      <c r="F255" s="93">
        <f t="shared" si="1"/>
        <v>44.192333938876835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1547.89</v>
      </c>
      <c r="E256" s="247">
        <v>1382.89</v>
      </c>
      <c r="F256" s="93">
        <f t="shared" si="1"/>
        <v>89.34032780107114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2682.13</v>
      </c>
      <c r="E259" s="104">
        <f t="shared" si="49"/>
        <v>17054.21</v>
      </c>
      <c r="F259" s="93">
        <f t="shared" si="1"/>
        <v>635.84576437383714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2682.13</v>
      </c>
      <c r="E260" s="248">
        <v>17054.21</v>
      </c>
      <c r="F260" s="97">
        <f t="shared" si="1"/>
        <v>635.84576437383714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12566.72</v>
      </c>
      <c r="E264" s="247">
        <v>2358.63</v>
      </c>
      <c r="F264" s="93">
        <f t="shared" si="50"/>
        <v>18.768859336406003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13266.42</v>
      </c>
      <c r="E265" s="247">
        <v>8452.85</v>
      </c>
      <c r="F265" s="93">
        <f t="shared" si="50"/>
        <v>63.716134420589732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1547.89</v>
      </c>
      <c r="E266" s="247">
        <v>1382.89</v>
      </c>
      <c r="F266" s="93">
        <f t="shared" si="50"/>
        <v>89.34032780107114</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20866.52</v>
      </c>
      <c r="E268" s="247">
        <v>21101.7</v>
      </c>
      <c r="F268" s="93">
        <f t="shared" si="50"/>
        <v>101.12706862476351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15.94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3185.06</v>
      </c>
      <c r="E287" s="247">
        <v>3185.06</v>
      </c>
      <c r="F287" s="93">
        <f t="shared" si="50"/>
        <v>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113437.07</v>
      </c>
      <c r="E288" s="247">
        <v>137908.99</v>
      </c>
      <c r="F288" s="93">
        <f t="shared" si="50"/>
        <v>121.57312420005204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558.07000000000005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696.04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2991.95</v>
      </c>
      <c r="E298" s="247">
        <v>2875.82</v>
      </c>
      <c r="F298" s="93">
        <f t="shared" si="50"/>
        <v>96.118584869399569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19076.96</v>
      </c>
      <c r="E302" s="247">
        <v>19742.689999999999</v>
      </c>
      <c r="F302" s="93">
        <f t="shared" si="50"/>
        <v>103.48970695540589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103" workbookViewId="0">
      <selection activeCell="B107" sqref="B10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1412910.98</v>
      </c>
      <c r="E114" s="81">
        <f t="shared" si="22"/>
        <v>1593293.51</v>
      </c>
      <c r="F114" s="63">
        <f t="shared" si="1"/>
        <v>112.76673000304662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1412910.98</v>
      </c>
      <c r="E118" s="81">
        <f t="shared" si="24"/>
        <v>1593293.51</v>
      </c>
      <c r="F118" s="63">
        <f t="shared" si="1"/>
        <v>112.76673000304662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1412910.98</v>
      </c>
      <c r="E120" s="249">
        <v>1593293.51</v>
      </c>
      <c r="F120" s="63">
        <f t="shared" si="1"/>
        <v>112.76673000304662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1412910.98</v>
      </c>
      <c r="E141" s="106">
        <f t="shared" si="28"/>
        <v>1593293.51</v>
      </c>
      <c r="F141" s="82">
        <f t="shared" si="1"/>
        <v>112.76673000304662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1" sqref="E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1029.45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544.96</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544.96</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544.96</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484.49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484.49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484.49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116622.14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1669392.28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7269.24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1512114.8900000001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1127767.53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329146.94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2453.5500000000002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52686.87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150008.15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1643666.26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6603.51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1488308.71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1110077.31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322477.96999999997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2453.5500000000002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53239.88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148754.04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142348.15999999992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3185.06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3185.06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3185.06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3185.06</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139163.09999999998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137908.99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1254.1099999999999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19087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abSelected="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Gabrijela</cp:lastModifiedBy>
  <cp:lastPrinted>2024-01-31T08:04:08Z</cp:lastPrinted>
  <dcterms:created xsi:type="dcterms:W3CDTF">2022-04-01T05:14:30Z</dcterms:created>
  <dcterms:modified xsi:type="dcterms:W3CDTF">2024-01-31T08:23:09Z</dcterms:modified>
</cp:coreProperties>
</file>